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120" yWindow="90" windowWidth="10335" windowHeight="3945" activeTab="0"/>
  </bookViews>
  <sheets>
    <sheet name="Overview" sheetId="1" r:id="rId1"/>
    <sheet name="SailMail Log" sheetId="2" r:id="rId2"/>
    <sheet name="Station Table" sheetId="3" r:id="rId3"/>
    <sheet name="Chart" sheetId="4" r:id="rId4"/>
  </sheets>
  <definedNames>
    <definedName name="Callsign">'Station Table'!$B$1:$B$17</definedName>
  </definedNames>
  <calcPr fullCalcOnLoad="1"/>
</workbook>
</file>

<file path=xl/sharedStrings.xml><?xml version="1.0" encoding="utf-8"?>
<sst xmlns="http://schemas.openxmlformats.org/spreadsheetml/2006/main" count="95" uniqueCount="92">
  <si>
    <t>Date</t>
  </si>
  <si>
    <t>Connect</t>
  </si>
  <si>
    <t>Station</t>
  </si>
  <si>
    <t>Frequency</t>
  </si>
  <si>
    <t>Traffic</t>
  </si>
  <si>
    <t>Time (min)</t>
  </si>
  <si>
    <t>Totals:</t>
  </si>
  <si>
    <t>SailMail Connection Log as of:</t>
  </si>
  <si>
    <t>Time Available for Connection now:</t>
  </si>
  <si>
    <t>Minutes</t>
  </si>
  <si>
    <t>Eff BPS</t>
  </si>
  <si>
    <t>Hours to UTC:</t>
  </si>
  <si>
    <t>Cnct Mins</t>
  </si>
  <si>
    <t>Char Sent</t>
  </si>
  <si>
    <t>Char Rcvd</t>
  </si>
  <si>
    <t>Location</t>
  </si>
  <si>
    <t>Callsign</t>
  </si>
  <si>
    <t>Frequencies in kHz</t>
  </si>
  <si>
    <t>WRD719</t>
  </si>
  <si>
    <t>5881.4, 7971.4, 10343, 13971, 13986, 18624</t>
  </si>
  <si>
    <t>San Diego</t>
  </si>
  <si>
    <t>WQAB964</t>
  </si>
  <si>
    <t>2759, 5740, 7380, 10206, 13874, 18390, 23060</t>
  </si>
  <si>
    <t>WHV861</t>
  </si>
  <si>
    <t>2800.4, 5861.4, 8020.4, 10320, 10982, 13915, 13946, 18296</t>
  </si>
  <si>
    <t>WHV382</t>
  </si>
  <si>
    <t>2794.4, 5830, 7995, 10315, 13940, 18277</t>
  </si>
  <si>
    <t>KUZ533</t>
  </si>
  <si>
    <r>
      <t>2701.4</t>
    </r>
    <r>
      <rPr>
        <sz val="12"/>
        <rFont val="Comic Sans MS"/>
        <family val="4"/>
      </rPr>
      <t>, 5836, 7957.4, 10325, 13930, 18264</t>
    </r>
  </si>
  <si>
    <t>KZN508</t>
  </si>
  <si>
    <t>2656.4, 5876.4, 7961.4, 7981.4, 10331, 13992, 13998, 18618, 18630</t>
  </si>
  <si>
    <t>XJN714</t>
  </si>
  <si>
    <t>4805, 7822, 10523, 13937, 18234, 21866</t>
  </si>
  <si>
    <t>VZX</t>
  </si>
  <si>
    <t>2824, 4162, 5085.8, 6357, 8442, 10476.2, 12680, 13513.8, 14436.2, 16908, 18594, 22649</t>
  </si>
  <si>
    <t>RC01</t>
  </si>
  <si>
    <r>
      <t>5212</t>
    </r>
    <r>
      <rPr>
        <sz val="12"/>
        <rFont val="Comic Sans MS"/>
        <family val="4"/>
      </rPr>
      <t>, 7957.4, 10335, 13930, 18264, 22212, 27888</t>
    </r>
  </si>
  <si>
    <t>V8V2222</t>
  </si>
  <si>
    <t>5212, 6305, 8399, 10323, 13426, 14987, 16786, 18893, 20373, 22352</t>
  </si>
  <si>
    <t>OSY</t>
  </si>
  <si>
    <t>6330.5, 8422, 12580.5, 16684.5</t>
  </si>
  <si>
    <t>WPTG385</t>
  </si>
  <si>
    <t>2720.8, 5859.4, 7941.4, 10361.4, 13906.4, 13926.4, 18376.4, 22881.4</t>
  </si>
  <si>
    <t>WPUC469</t>
  </si>
  <si>
    <t xml:space="preserve">2807.8, 5897.4, 8009.4, 10366.4, 13921.4, 18381.4, 22961.4 </t>
  </si>
  <si>
    <t>HPPM2</t>
  </si>
  <si>
    <t>2650, 5870, 10337, 18610, 22643</t>
  </si>
  <si>
    <t>HPPM1</t>
  </si>
  <si>
    <t>4075, 5735, 8185, 10450, 13880, 18240, 18440, 23050</t>
  </si>
  <si>
    <t>CEV773</t>
  </si>
  <si>
    <t>2828.5, 5266.5, 10620, 10623, 13861.5, 13875</t>
  </si>
  <si>
    <t>Palo Alto </t>
  </si>
  <si>
    <t>San Luis Obispo</t>
  </si>
  <si>
    <t>Friday Harbor</t>
  </si>
  <si>
    <t>Honolulu </t>
  </si>
  <si>
    <t>Rockhill</t>
  </si>
  <si>
    <t>Lunenburg</t>
  </si>
  <si>
    <t>Firefly</t>
  </si>
  <si>
    <t>Maputo</t>
  </si>
  <si>
    <t>Brunei Bay</t>
  </si>
  <si>
    <t>Brugge Belgium</t>
  </si>
  <si>
    <t>Corpus Christi</t>
  </si>
  <si>
    <t>South Daytona</t>
  </si>
  <si>
    <t>Pedro Miguel</t>
  </si>
  <si>
    <t>Chiriqui</t>
  </si>
  <si>
    <t>Los Lagos</t>
  </si>
  <si>
    <t>At the top are the overall values generated by the log:</t>
  </si>
  <si>
    <t>SailMail Connection Log as of: 1/17/2005  4:25:38 PM      Hours to UTC:</t>
  </si>
  <si>
    <r>
      <t xml:space="preserve">The first line displays the date and time the log was opened.  Since the SailMail system times are UTC, this time should be UTC.  If you do not run your PC on UTC, then enter the UTC offset in hours in the cell to the right of the </t>
    </r>
    <r>
      <rPr>
        <b/>
        <sz val="10"/>
        <rFont val="Arial"/>
        <family val="2"/>
      </rPr>
      <t>Hours to UTC:</t>
    </r>
    <r>
      <rPr>
        <sz val="10"/>
        <rFont val="Arial"/>
        <family val="2"/>
      </rPr>
      <t xml:space="preserve"> text.  If your PC time zone is West Longitude, enter the offset as a positive value.  If your timezone is East Longitude enter the offset as a negative value.</t>
    </r>
  </si>
  <si>
    <t>Disconnect</t>
  </si>
  <si>
    <t>Time (hh:mm:ss)</t>
  </si>
  <si>
    <t>(mm/dd)</t>
  </si>
  <si>
    <t>The worksheet is protected to prevent accidental overwriting of the function calls that perform the calculation.  Protection can be turned off at any time (Tools/Protection/Unprotect Sheet).</t>
  </si>
  <si>
    <t>Comments</t>
  </si>
  <si>
    <t>This spreadsheet was developed under MS Office XP Professional and tested under that suite and MS Office 2003 Professional.  The test OS are Windows XP Professional and Windows 2000 Professional.  The calculations are performed in a single Visual Basic function (DailConnectAvg).  This function may not work properly in earlier versions of MS Office/Visual Basic.</t>
  </si>
  <si>
    <t>7 Day Period Starts:</t>
  </si>
  <si>
    <r>
      <t xml:space="preserve">SailMail Log  </t>
    </r>
    <r>
      <rPr>
        <b/>
        <sz val="12"/>
        <rFont val="Arial"/>
        <family val="2"/>
      </rPr>
      <t>by John Stevenson</t>
    </r>
  </si>
  <si>
    <t>Time Available for Connection now: 52.34 Minutes</t>
  </si>
  <si>
    <t>The purpose of this spreadsheet is provide a log that tracks connect time with the SailMail system.  SailMail users are restricted to a total of 90 minutes of connect time over a 7 day period.  Once over that limit the system may not accept connections for a period necessary to reduce that 7-day connect time total to some value less than 90 minutes.  When I initially started using SailMail I found it difficult to determine how close I was coming to that 90 minute limit.  I did not want to go over the limit and find out how strictly it is enforced.  SailMail allows users to request additional time if they are in danger of going over the limit and have a safety at sea or other critical reason for needing extra connect time.  However, if you don't know how close you are to the limit you don't know when to request an extension.  If you go over it may be too late to request additional time.  You may be locked out for a period of time.</t>
  </si>
  <si>
    <t>Consequently I developed this spreadsheet to help me track my connect time and anticipate if I am in danger of exceeding the system limit.  All connections are entered into the SailMail Log Worksheet.  The necessary fields are the Date, Connect Time and Disconnect Time.  These fields are used to compute the total connect time for the last 7 days.  The additional fields may be filled in to provide a record of these connections, but they are not used in the connect time calculations.</t>
  </si>
  <si>
    <r>
      <t>The second line shows your total connect time for the last 7 days as recorded in the log.  This value is calculated to the date/time displayed in the line above.  The spreadsheet also calculates 7-day connect time for each log entry (7-Day</t>
    </r>
    <r>
      <rPr>
        <b/>
        <sz val="10"/>
        <rFont val="Arial"/>
        <family val="2"/>
      </rPr>
      <t xml:space="preserve"> Cnct Mins </t>
    </r>
    <r>
      <rPr>
        <sz val="10"/>
        <rFont val="Arial"/>
        <family val="2"/>
      </rPr>
      <t>field).  That value reflects the 7-day connect time at the time that connection was completed, and the value is not updated after the log entry is completed.  The value shown at the top of the worksheet is recalculated everytime the spreadsheet is opened (or Function Key 9 is pressed).</t>
    </r>
  </si>
  <si>
    <t>The third line is an attempt to quantify how close you are to the limit.  This value represents how long you can stay connected without going over the limit.  Obviously 52.34 minutes should exceed anyone's requirement for a single connection.  The information on this line becomes important only when the value becomes 15 minutes or less.  With a low quality connection it is very easy to exceed 15 minutes to get one GRIB file and a couple of text messages.  Therefore when the Time Available value becomes small it is time to either delay your next connection for 12 to 24 hours or send a request for additional time to the SailMail sysop.</t>
  </si>
  <si>
    <t>Also please don't try to use these calculations too precisely.  I have no insight into how SailMail calculates the connect used to administer the system.  This is my approach, which may not match what SailMail calculates.</t>
  </si>
  <si>
    <t>The workbook also includes a graph of the daily connection time and the running 7-day connect time.  This may be helpful to plan the next connection so that it does not push the connect time too far above the SailMail 90 minute limit.  The graph can help identify the longer connections that may be a major factor in a currently high 7-day connect time, and identify how much time must pass before these connections will drop out of the total (more than 7 days ago).</t>
  </si>
  <si>
    <t>Current 7-Day Connect Time:</t>
  </si>
  <si>
    <t>7-Day</t>
  </si>
  <si>
    <t>7 Day Period</t>
  </si>
  <si>
    <t xml:space="preserve">Incld in </t>
  </si>
  <si>
    <t>Current 7-Day Connect Time: 37.66 Minutes</t>
  </si>
  <si>
    <t>Therefore the  connect time value shown on the second line is your key to how close you are to the system limit at the current time.  In the example value (37.66 minutes) there should be no worry about going over the limit.</t>
  </si>
  <si>
    <t>Dates and times should be entered in standard Excel formats (mm/dd, hh:mm:ss).  To make the time data entry easier you may elect to change the time separator character from ":" to one that does not require the shift key (e.g., "-" or ".").  This is accomplished through the Windows Control Page.</t>
  </si>
  <si>
    <t>SWR</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</si>
</sst>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409]h:mm:ss\ AM/PM"/>
    <numFmt numFmtId="167" formatCode="h:mm:ss;@"/>
    <numFmt numFmtId="168" formatCode="0.0"/>
    <numFmt numFmtId="169" formatCode="m/d/yy\ h:mm;@"/>
    <numFmt numFmtId="170" formatCode="&quot;Yes&quot;;&quot;Yes&quot;;&quot;No&quot;"/>
    <numFmt numFmtId="171" formatCode="&quot;True&quot;;&quot;True&quot;;&quot;False&quot;"/>
    <numFmt numFmtId="172" formatCode="&quot;On&quot;;&quot;On&quot;;&quot;Off&quot;"/>
    <numFmt numFmtId="173" formatCode="[$€-2]\ #,##0.00_);[Red]\([$€-2]\ #,##0.00\)"/>
  </numFmts>
  <fonts count="8">
    <font>
      <sz val="10"/>
      <name val="Arial"/>
      <family val="0"/>
    </font>
    <font>
      <b/>
      <sz val="10"/>
      <name val="Arial"/>
      <family val="2"/>
    </font>
    <font>
      <sz val="8"/>
      <name val="Arial"/>
      <family val="0"/>
    </font>
    <font>
      <b/>
      <sz val="12"/>
      <name val="Arial"/>
      <family val="2"/>
    </font>
    <font>
      <sz val="10"/>
      <name val="Comic Sans MS"/>
      <family val="4"/>
    </font>
    <font>
      <b/>
      <sz val="12"/>
      <name val="Comic Sans MS"/>
      <family val="4"/>
    </font>
    <font>
      <sz val="12"/>
      <name val="Comic Sans MS"/>
      <family val="4"/>
    </font>
    <font>
      <b/>
      <sz val="22"/>
      <name val="Arial"/>
      <family val="2"/>
    </font>
  </fonts>
  <fills count="2">
    <fill>
      <patternFill/>
    </fill>
    <fill>
      <patternFill patternType="gray125"/>
    </fill>
  </fills>
  <borders count="3">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0" fontId="1" fillId="0" borderId="0" xfId="0" applyFont="1" applyAlignment="1">
      <alignment/>
    </xf>
    <xf numFmtId="165" fontId="0" fillId="0" borderId="0" xfId="0" applyNumberFormat="1" applyAlignment="1">
      <alignment/>
    </xf>
    <xf numFmtId="167" fontId="0" fillId="0" borderId="0" xfId="0" applyNumberFormat="1" applyAlignment="1">
      <alignment/>
    </xf>
    <xf numFmtId="168" fontId="0" fillId="0" borderId="0" xfId="0" applyNumberFormat="1" applyAlignment="1">
      <alignment/>
    </xf>
    <xf numFmtId="2" fontId="0" fillId="0" borderId="0" xfId="0" applyNumberFormat="1" applyAlignment="1">
      <alignment/>
    </xf>
    <xf numFmtId="168" fontId="1" fillId="0" borderId="0" xfId="0" applyNumberFormat="1" applyFont="1" applyAlignment="1">
      <alignment horizontal="right"/>
    </xf>
    <xf numFmtId="168" fontId="3" fillId="0" borderId="0" xfId="0" applyNumberFormat="1" applyFont="1" applyAlignment="1">
      <alignment horizontal="right"/>
    </xf>
    <xf numFmtId="165" fontId="3" fillId="0" borderId="0" xfId="0" applyNumberFormat="1" applyFont="1" applyAlignment="1">
      <alignment horizontal="right"/>
    </xf>
    <xf numFmtId="2" fontId="3" fillId="0" borderId="0" xfId="0" applyNumberFormat="1" applyFont="1" applyAlignment="1">
      <alignment/>
    </xf>
    <xf numFmtId="165" fontId="0" fillId="0" borderId="0" xfId="0" applyNumberFormat="1" applyAlignment="1" applyProtection="1">
      <alignment/>
      <protection locked="0"/>
    </xf>
    <xf numFmtId="167" fontId="0" fillId="0" borderId="0" xfId="0" applyNumberFormat="1" applyAlignment="1" applyProtection="1">
      <alignment/>
      <protection locked="0"/>
    </xf>
    <xf numFmtId="0" fontId="0" fillId="0" borderId="0" xfId="0" applyAlignment="1" applyProtection="1">
      <alignment/>
      <protection locked="0"/>
    </xf>
    <xf numFmtId="168" fontId="0" fillId="0" borderId="0" xfId="0" applyNumberFormat="1" applyAlignment="1" applyProtection="1">
      <alignment/>
      <protection locked="0"/>
    </xf>
    <xf numFmtId="2" fontId="1" fillId="0" borderId="0" xfId="0" applyNumberFormat="1" applyFont="1" applyAlignment="1">
      <alignment horizontal="right"/>
    </xf>
    <xf numFmtId="0" fontId="0" fillId="0" borderId="0" xfId="0" applyAlignment="1">
      <alignment horizontal="center"/>
    </xf>
    <xf numFmtId="0" fontId="1" fillId="0" borderId="0" xfId="0" applyFont="1" applyAlignment="1">
      <alignment horizontal="center"/>
    </xf>
    <xf numFmtId="165" fontId="0" fillId="0" borderId="0" xfId="0" applyNumberFormat="1" applyAlignment="1">
      <alignment horizontal="center"/>
    </xf>
    <xf numFmtId="167" fontId="0" fillId="0" borderId="0" xfId="0" applyNumberFormat="1" applyAlignment="1">
      <alignment horizontal="center"/>
    </xf>
    <xf numFmtId="168" fontId="0" fillId="0" borderId="0" xfId="0" applyNumberFormat="1" applyAlignment="1">
      <alignment horizontal="center"/>
    </xf>
    <xf numFmtId="2" fontId="1" fillId="0" borderId="0" xfId="0" applyNumberFormat="1" applyFont="1" applyAlignment="1">
      <alignment horizontal="center"/>
    </xf>
    <xf numFmtId="2" fontId="0" fillId="0" borderId="0" xfId="0" applyNumberFormat="1" applyAlignment="1">
      <alignment horizontal="center"/>
    </xf>
    <xf numFmtId="165" fontId="1" fillId="0" borderId="0" xfId="0" applyNumberFormat="1" applyFont="1" applyAlignment="1">
      <alignment horizontal="center"/>
    </xf>
    <xf numFmtId="167" fontId="1" fillId="0" borderId="0" xfId="0" applyNumberFormat="1" applyFont="1" applyAlignment="1">
      <alignment horizontal="center"/>
    </xf>
    <xf numFmtId="168" fontId="1" fillId="0" borderId="0" xfId="0" applyNumberFormat="1" applyFont="1" applyAlignment="1">
      <alignment horizontal="center"/>
    </xf>
    <xf numFmtId="2" fontId="0" fillId="0" borderId="0" xfId="0" applyNumberFormat="1" applyAlignment="1" applyProtection="1">
      <alignment/>
      <protection locked="0"/>
    </xf>
    <xf numFmtId="0" fontId="5" fillId="0" borderId="1" xfId="0" applyFont="1" applyBorder="1" applyAlignment="1">
      <alignment/>
    </xf>
    <xf numFmtId="0" fontId="6" fillId="0" borderId="2" xfId="0" applyFont="1" applyBorder="1" applyAlignment="1">
      <alignment/>
    </xf>
    <xf numFmtId="0" fontId="4" fillId="0" borderId="2" xfId="0" applyFont="1" applyBorder="1" applyAlignment="1">
      <alignment/>
    </xf>
    <xf numFmtId="0" fontId="6" fillId="0" borderId="2" xfId="0" applyFont="1" applyBorder="1" applyAlignment="1">
      <alignment horizontal="center"/>
    </xf>
    <xf numFmtId="0" fontId="4" fillId="0" borderId="2" xfId="0" applyFont="1" applyBorder="1" applyAlignment="1">
      <alignment horizontal="center"/>
    </xf>
    <xf numFmtId="0" fontId="7" fillId="0" borderId="0" xfId="0" applyFont="1" applyAlignment="1">
      <alignment wrapText="1"/>
    </xf>
    <xf numFmtId="0" fontId="0" fillId="0" borderId="0" xfId="0" applyAlignment="1">
      <alignment wrapText="1"/>
    </xf>
    <xf numFmtId="165" fontId="3" fillId="0" borderId="0" xfId="0" applyNumberFormat="1" applyFont="1" applyAlignment="1">
      <alignment horizontal="left"/>
    </xf>
    <xf numFmtId="168" fontId="3" fillId="0" borderId="0" xfId="0" applyNumberFormat="1" applyFont="1" applyAlignment="1">
      <alignment horizontal="left"/>
    </xf>
    <xf numFmtId="0" fontId="0" fillId="0" borderId="0" xfId="0" applyAlignment="1">
      <alignment horizontal="center" wrapText="1"/>
    </xf>
    <xf numFmtId="0" fontId="0" fillId="0" borderId="0" xfId="0" applyAlignment="1" applyProtection="1">
      <alignment wrapText="1"/>
      <protection locked="0"/>
    </xf>
    <xf numFmtId="1" fontId="1" fillId="0" borderId="0" xfId="0" applyNumberFormat="1" applyFont="1" applyAlignment="1">
      <alignment horizontal="right"/>
    </xf>
    <xf numFmtId="1" fontId="0" fillId="0" borderId="0" xfId="0" applyNumberFormat="1" applyAlignment="1">
      <alignment/>
    </xf>
    <xf numFmtId="1" fontId="0" fillId="0" borderId="0" xfId="0" applyNumberFormat="1" applyAlignment="1">
      <alignment horizontal="center"/>
    </xf>
    <xf numFmtId="1" fontId="1" fillId="0" borderId="0" xfId="0" applyNumberFormat="1" applyFont="1" applyAlignment="1">
      <alignment horizontal="center"/>
    </xf>
    <xf numFmtId="0" fontId="1" fillId="0" borderId="0" xfId="0" applyFont="1" applyAlignment="1">
      <alignment horizontal="left" wrapText="1"/>
    </xf>
    <xf numFmtId="169" fontId="3" fillId="0" borderId="0" xfId="0" applyNumberFormat="1" applyFont="1" applyAlignment="1">
      <alignment horizontal="center"/>
    </xf>
    <xf numFmtId="0" fontId="1" fillId="0" borderId="0" xfId="0" applyFont="1" applyAlignment="1">
      <alignment horizontal="center"/>
    </xf>
    <xf numFmtId="167" fontId="1" fillId="0" borderId="0" xfId="0" applyNumberFormat="1"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SailMail Connection Graph</a:t>
            </a:r>
          </a:p>
        </c:rich>
      </c:tx>
      <c:layout/>
      <c:spPr>
        <a:noFill/>
        <a:ln>
          <a:noFill/>
        </a:ln>
      </c:spPr>
    </c:title>
    <c:plotArea>
      <c:layout/>
      <c:lineChart>
        <c:grouping val="standard"/>
        <c:varyColors val="0"/>
        <c:ser>
          <c:idx val="0"/>
          <c:order val="0"/>
          <c:tx>
            <c:strRef>
              <c:f>'SailMail Log'!$N$6:$N$7</c:f>
              <c:strCache>
                <c:ptCount val="1"/>
                <c:pt idx="0">
                  <c:v>7-Day Cnct Mins</c:v>
                </c:pt>
              </c:strCache>
            </c:strRef>
          </c:tx>
          <c:extLst>
            <c:ext xmlns:c14="http://schemas.microsoft.com/office/drawing/2007/8/2/chart" uri="{6F2FDCE9-48DA-4B69-8628-5D25D57E5C99}">
              <c14:invertSolidFillFmt>
                <c14:spPr>
                  <a:solidFill>
                    <a:srgbClr val="000000"/>
                  </a:solidFill>
                </c14:spPr>
              </c14:invertSolidFillFmt>
            </c:ext>
          </c:extLst>
          <c:cat>
            <c:numRef>
              <c:f>'SailMail Log'!$A$8:$A$114</c:f>
              <c:numCache>
                <c:ptCount val="107"/>
              </c:numCache>
            </c:numRef>
          </c:cat>
          <c:val>
            <c:numRef>
              <c:f>'SailMail Log'!$N$8:$N$114</c:f>
              <c:numCache>
                <c:ptCount val="1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numCache>
            </c:numRef>
          </c:val>
          <c:smooth val="0"/>
        </c:ser>
        <c:ser>
          <c:idx val="1"/>
          <c:order val="1"/>
          <c:tx>
            <c:strRef>
              <c:f>'SailMail Log'!$J$6:$J$7</c:f>
              <c:strCache>
                <c:ptCount val="1"/>
                <c:pt idx="0">
                  <c:v>Connect Time (min)</c:v>
                </c:pt>
              </c:strCache>
            </c:strRef>
          </c:tx>
          <c:extLst>
            <c:ext xmlns:c14="http://schemas.microsoft.com/office/drawing/2007/8/2/chart" uri="{6F2FDCE9-48DA-4B69-8628-5D25D57E5C99}">
              <c14:invertSolidFillFmt>
                <c14:spPr>
                  <a:solidFill>
                    <a:srgbClr val="000000"/>
                  </a:solidFill>
                </c14:spPr>
              </c14:invertSolidFillFmt>
            </c:ext>
          </c:extLst>
          <c:val>
            <c:numRef>
              <c:f>'SailMail Log'!$J$8:$J$114</c:f>
              <c:numCache>
                <c:ptCount val="1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numCache>
            </c:numRef>
          </c:val>
          <c:smooth val="0"/>
        </c:ser>
        <c:ser>
          <c:idx val="2"/>
          <c:order val="2"/>
          <c:tx>
            <c:strRef>
              <c:f>'SailMail Log'!$K$7</c:f>
              <c:strCache>
                <c:ptCount val="1"/>
                <c:pt idx="0">
                  <c:v>7 Day Period</c:v>
                </c:pt>
              </c:strCache>
            </c:strRef>
          </c:tx>
          <c:extLst>
            <c:ext xmlns:c14="http://schemas.microsoft.com/office/drawing/2007/8/2/chart" uri="{6F2FDCE9-48DA-4B69-8628-5D25D57E5C99}">
              <c14:invertSolidFillFmt>
                <c14:spPr>
                  <a:solidFill>
                    <a:srgbClr val="000000"/>
                  </a:solidFill>
                </c14:spPr>
              </c14:invertSolidFillFmt>
            </c:ext>
          </c:extLst>
          <c:val>
            <c:numRef>
              <c:f>'SailMail Log'!$K$8:$K$114</c:f>
              <c:numCache>
                <c:ptCount val="1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numCache>
            </c:numRef>
          </c:val>
          <c:smooth val="0"/>
        </c:ser>
        <c:marker val="1"/>
        <c:axId val="41815001"/>
        <c:axId val="40790690"/>
      </c:lineChart>
      <c:catAx>
        <c:axId val="41815001"/>
        <c:scaling>
          <c:orientation val="minMax"/>
        </c:scaling>
        <c:axPos val="b"/>
        <c:title>
          <c:tx>
            <c:rich>
              <a:bodyPr vert="horz" rot="0" anchor="ctr"/>
              <a:lstStyle/>
              <a:p>
                <a:pPr algn="ctr">
                  <a:defRPr/>
                </a:pPr>
                <a:r>
                  <a:rPr lang="en-US" cap="none" sz="1000" b="1" i="0" u="none" baseline="0">
                    <a:latin typeface="Arial"/>
                    <a:ea typeface="Arial"/>
                    <a:cs typeface="Arial"/>
                  </a:rPr>
                  <a:t>Date</a:t>
                </a:r>
              </a:p>
            </c:rich>
          </c:tx>
          <c:layout/>
          <c:overlay val="0"/>
          <c:spPr>
            <a:noFill/>
            <a:ln>
              <a:noFill/>
            </a:ln>
          </c:spPr>
        </c:title>
        <c:delete val="0"/>
        <c:numFmt formatCode="General" sourceLinked="1"/>
        <c:majorTickMark val="out"/>
        <c:minorTickMark val="none"/>
        <c:tickLblPos val="nextTo"/>
        <c:crossAx val="40790690"/>
        <c:crosses val="autoZero"/>
        <c:auto val="0"/>
        <c:lblOffset val="100"/>
        <c:noMultiLvlLbl val="0"/>
      </c:catAx>
      <c:valAx>
        <c:axId val="40790690"/>
        <c:scaling>
          <c:orientation val="minMax"/>
        </c:scaling>
        <c:axPos val="l"/>
        <c:title>
          <c:tx>
            <c:rich>
              <a:bodyPr vert="horz" rot="-5400000" anchor="ctr"/>
              <a:lstStyle/>
              <a:p>
                <a:pPr algn="ctr">
                  <a:defRPr/>
                </a:pPr>
                <a:r>
                  <a:rPr lang="en-US" cap="none" sz="1000" b="1" i="0" u="none" baseline="0">
                    <a:latin typeface="Arial"/>
                    <a:ea typeface="Arial"/>
                    <a:cs typeface="Arial"/>
                  </a:rPr>
                  <a:t>Minutes</a:t>
                </a:r>
              </a:p>
            </c:rich>
          </c:tx>
          <c:layout/>
          <c:overlay val="0"/>
          <c:spPr>
            <a:noFill/>
            <a:ln>
              <a:noFill/>
            </a:ln>
          </c:spPr>
        </c:title>
        <c:majorGridlines/>
        <c:delete val="0"/>
        <c:numFmt formatCode="General" sourceLinked="1"/>
        <c:majorTickMark val="out"/>
        <c:minorTickMark val="none"/>
        <c:tickLblPos val="nextTo"/>
        <c:crossAx val="4181500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99"/>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G24"/>
  <sheetViews>
    <sheetView tabSelected="1" workbookViewId="0" topLeftCell="A1">
      <selection activeCell="A22" sqref="A22"/>
    </sheetView>
  </sheetViews>
  <sheetFormatPr defaultColWidth="9.140625" defaultRowHeight="12.75"/>
  <cols>
    <col min="1" max="1" width="97.7109375" style="32" customWidth="1"/>
  </cols>
  <sheetData>
    <row r="1" ht="27.75">
      <c r="A1" s="31" t="s">
        <v>76</v>
      </c>
    </row>
    <row r="3" ht="114.75">
      <c r="A3" s="32" t="s">
        <v>78</v>
      </c>
    </row>
    <row r="5" ht="63.75">
      <c r="A5" s="32" t="s">
        <v>79</v>
      </c>
    </row>
    <row r="7" ht="12.75">
      <c r="A7" s="32" t="s">
        <v>66</v>
      </c>
    </row>
    <row r="9" spans="1:7" ht="15.75">
      <c r="A9" s="33" t="s">
        <v>67</v>
      </c>
      <c r="B9" s="42"/>
      <c r="C9" s="42"/>
      <c r="E9" s="5"/>
      <c r="F9" s="14"/>
      <c r="G9" s="25"/>
    </row>
    <row r="10" spans="1:3" ht="15.75">
      <c r="A10" s="33" t="s">
        <v>88</v>
      </c>
      <c r="B10" s="9"/>
      <c r="C10" s="1"/>
    </row>
    <row r="11" ht="15.75">
      <c r="A11" s="34" t="s">
        <v>77</v>
      </c>
    </row>
    <row r="12" ht="15.75">
      <c r="A12" s="34"/>
    </row>
    <row r="13" ht="51">
      <c r="A13" s="32" t="s">
        <v>68</v>
      </c>
    </row>
    <row r="14" ht="63.75">
      <c r="A14" s="32" t="s">
        <v>80</v>
      </c>
    </row>
    <row r="15" ht="25.5">
      <c r="A15" s="32" t="s">
        <v>89</v>
      </c>
    </row>
    <row r="16" ht="76.5">
      <c r="A16" s="32" t="s">
        <v>81</v>
      </c>
    </row>
    <row r="17" ht="25.5">
      <c r="A17" s="32" t="s">
        <v>82</v>
      </c>
    </row>
    <row r="19" ht="63.75">
      <c r="A19" s="32" t="s">
        <v>83</v>
      </c>
    </row>
    <row r="21" ht="38.25">
      <c r="A21" s="32" t="s">
        <v>90</v>
      </c>
    </row>
    <row r="22" ht="25.5">
      <c r="A22" s="32" t="s">
        <v>72</v>
      </c>
    </row>
    <row r="24" ht="51">
      <c r="A24" s="32" t="s">
        <v>74</v>
      </c>
    </row>
  </sheetData>
  <sheetProtection sheet="1" objects="1" scenarios="1" formatColumns="0" insertRows="0"/>
  <mergeCells count="1">
    <mergeCell ref="B9:C9"/>
  </mergeCells>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Sheet1"/>
  <dimension ref="A1:O116"/>
  <sheetViews>
    <sheetView workbookViewId="0" topLeftCell="A1">
      <pane ySplit="7" topLeftCell="BM8" activePane="bottomLeft" state="frozen"/>
      <selection pane="topLeft" activeCell="A1" sqref="A1"/>
      <selection pane="bottomLeft" activeCell="A8" sqref="A8"/>
    </sheetView>
  </sheetViews>
  <sheetFormatPr defaultColWidth="9.140625" defaultRowHeight="12.75"/>
  <cols>
    <col min="1" max="1" width="8.28125" style="2" bestFit="1" customWidth="1"/>
    <col min="2" max="2" width="8.421875" style="3" bestFit="1" customWidth="1"/>
    <col min="3" max="3" width="10.7109375" style="3" bestFit="1" customWidth="1"/>
    <col min="4" max="4" width="9.57421875" style="0" bestFit="1" customWidth="1"/>
    <col min="5" max="5" width="10.57421875" style="4" bestFit="1" customWidth="1"/>
    <col min="6" max="6" width="10.28125" style="0" customWidth="1"/>
    <col min="7" max="7" width="10.28125" style="0" bestFit="1" customWidth="1"/>
    <col min="8" max="8" width="9.00390625" style="0" hidden="1" customWidth="1"/>
    <col min="9" max="9" width="9.00390625" style="0" customWidth="1"/>
    <col min="10" max="10" width="10.28125" style="5" bestFit="1" customWidth="1"/>
    <col min="11" max="11" width="12.57421875" style="5" customWidth="1"/>
    <col min="12" max="12" width="9.57421875" style="38" bestFit="1" customWidth="1"/>
    <col min="13" max="13" width="8.57421875" style="5" bestFit="1" customWidth="1"/>
    <col min="15" max="15" width="35.28125" style="32" customWidth="1"/>
  </cols>
  <sheetData>
    <row r="1" spans="5:13" ht="15.75">
      <c r="E1" s="8" t="s">
        <v>7</v>
      </c>
      <c r="F1" s="42">
        <f ca="1">NOW()+M1/24</f>
        <v>39158.795379166666</v>
      </c>
      <c r="G1" s="42"/>
      <c r="L1" s="37" t="s">
        <v>11</v>
      </c>
      <c r="M1" s="25">
        <v>5</v>
      </c>
    </row>
    <row r="2" spans="5:13" ht="15.75">
      <c r="E2" s="8" t="s">
        <v>75</v>
      </c>
      <c r="F2" s="42">
        <f>F1-7</f>
        <v>39151.795379166666</v>
      </c>
      <c r="G2" s="42"/>
      <c r="H2">
        <v>0</v>
      </c>
      <c r="L2" s="37"/>
      <c r="M2" s="25"/>
    </row>
    <row r="3" spans="5:8" ht="15.75">
      <c r="E3" s="8" t="s">
        <v>84</v>
      </c>
      <c r="F3" s="9">
        <f>Sailmailconnecttime($A$8:$N$115,F1)</f>
        <v>0</v>
      </c>
      <c r="G3" s="1" t="s">
        <v>9</v>
      </c>
      <c r="H3">
        <v>0</v>
      </c>
    </row>
    <row r="4" spans="5:7" ht="15.75">
      <c r="E4" s="7" t="s">
        <v>8</v>
      </c>
      <c r="F4" s="9">
        <f>90-F3</f>
        <v>90</v>
      </c>
      <c r="G4" s="1" t="s">
        <v>9</v>
      </c>
    </row>
    <row r="5" spans="1:15" s="15" customFormat="1" ht="12.75">
      <c r="A5" s="17"/>
      <c r="B5" s="18"/>
      <c r="C5" s="18"/>
      <c r="E5" s="19"/>
      <c r="F5" s="16"/>
      <c r="G5" s="16"/>
      <c r="J5" s="20"/>
      <c r="K5" s="20"/>
      <c r="L5" s="39"/>
      <c r="M5" s="21"/>
      <c r="N5" s="20"/>
      <c r="O5" s="35"/>
    </row>
    <row r="6" spans="1:15" s="15" customFormat="1" ht="12.75">
      <c r="A6" s="22" t="s">
        <v>0</v>
      </c>
      <c r="B6" s="44" t="s">
        <v>70</v>
      </c>
      <c r="C6" s="44"/>
      <c r="E6" s="19"/>
      <c r="F6" s="43" t="s">
        <v>4</v>
      </c>
      <c r="G6" s="43"/>
      <c r="J6" s="20" t="s">
        <v>1</v>
      </c>
      <c r="K6" s="20" t="s">
        <v>87</v>
      </c>
      <c r="L6" s="39"/>
      <c r="M6" s="21"/>
      <c r="N6" s="20" t="s">
        <v>85</v>
      </c>
      <c r="O6" s="35"/>
    </row>
    <row r="7" spans="1:15" s="15" customFormat="1" ht="12.75">
      <c r="A7" s="16" t="s">
        <v>71</v>
      </c>
      <c r="B7" s="23" t="s">
        <v>1</v>
      </c>
      <c r="C7" s="23" t="s">
        <v>69</v>
      </c>
      <c r="D7" s="16" t="s">
        <v>2</v>
      </c>
      <c r="E7" s="24" t="s">
        <v>3</v>
      </c>
      <c r="F7" s="16" t="s">
        <v>13</v>
      </c>
      <c r="G7" s="16" t="s">
        <v>14</v>
      </c>
      <c r="H7" s="16"/>
      <c r="I7" s="16" t="s">
        <v>91</v>
      </c>
      <c r="J7" s="20" t="s">
        <v>5</v>
      </c>
      <c r="K7" s="20" t="s">
        <v>86</v>
      </c>
      <c r="L7" s="40" t="s">
        <v>4</v>
      </c>
      <c r="M7" s="20" t="s">
        <v>10</v>
      </c>
      <c r="N7" s="20" t="s">
        <v>12</v>
      </c>
      <c r="O7" s="41" t="s">
        <v>73</v>
      </c>
    </row>
    <row r="8" spans="1:15" ht="12.75">
      <c r="A8" s="10"/>
      <c r="B8" s="11"/>
      <c r="C8" s="11"/>
      <c r="D8" s="12"/>
      <c r="E8" s="13"/>
      <c r="F8" s="12"/>
      <c r="G8" s="12"/>
      <c r="J8" s="5">
        <f>IF(C8&gt;0,IF(C8&lt;B8,C8+24-B8,C8-B8)*24*60,0)</f>
        <v>0</v>
      </c>
      <c r="K8" s="5" t="b">
        <f>IF(C8&gt;0,IF(A8+C8&lt;$F$2,FALSE,TRUE),FALSE)</f>
        <v>0</v>
      </c>
      <c r="L8" s="38">
        <f aca="true" t="shared" si="0" ref="L8:L14">F8+G8</f>
        <v>0</v>
      </c>
      <c r="M8" s="5">
        <f>IF(J8&gt;0,L8/J8/60*8,0)</f>
        <v>0</v>
      </c>
      <c r="N8" s="5">
        <f>IF(A8&gt;0,Sailmailconnecttime($A$8:J8,0),0)</f>
        <v>0</v>
      </c>
      <c r="O8" s="36"/>
    </row>
    <row r="9" spans="1:15" ht="12.75">
      <c r="A9" s="10"/>
      <c r="B9" s="11"/>
      <c r="C9" s="11"/>
      <c r="D9" s="12"/>
      <c r="E9" s="13"/>
      <c r="F9" s="12"/>
      <c r="G9" s="12"/>
      <c r="J9" s="5">
        <f aca="true" t="shared" si="1" ref="J9:J72">IF(C9&gt;0,IF(C9&lt;B9,C9+24-B9,C9-B9)*24*60,0)</f>
        <v>0</v>
      </c>
      <c r="K9" s="5" t="b">
        <f aca="true" t="shared" si="2" ref="K9:K72">IF(C9&gt;0,IF(A9+C9&lt;$F$2,FALSE,TRUE),FALSE)</f>
        <v>0</v>
      </c>
      <c r="L9" s="38">
        <f t="shared" si="0"/>
        <v>0</v>
      </c>
      <c r="M9" s="5">
        <f aca="true" t="shared" si="3" ref="M9:M96">IF(J9&gt;0,L9/J9/60*8,0)</f>
        <v>0</v>
      </c>
      <c r="N9" s="5">
        <f>IF(A9&gt;0,Sailmailconnecttime($A$8:J9,0),0)</f>
        <v>0</v>
      </c>
      <c r="O9" s="36"/>
    </row>
    <row r="10" spans="1:15" ht="12.75">
      <c r="A10" s="10"/>
      <c r="B10" s="11"/>
      <c r="C10" s="11"/>
      <c r="D10" s="12"/>
      <c r="E10" s="13"/>
      <c r="F10" s="12"/>
      <c r="G10" s="12"/>
      <c r="J10" s="5">
        <f t="shared" si="1"/>
        <v>0</v>
      </c>
      <c r="K10" s="5" t="b">
        <f t="shared" si="2"/>
        <v>0</v>
      </c>
      <c r="L10" s="38">
        <f t="shared" si="0"/>
        <v>0</v>
      </c>
      <c r="M10" s="5">
        <f t="shared" si="3"/>
        <v>0</v>
      </c>
      <c r="N10" s="5">
        <f>IF(A10&gt;0,Sailmailconnecttime($A$8:J10,0),0)</f>
        <v>0</v>
      </c>
      <c r="O10" s="36"/>
    </row>
    <row r="11" spans="1:15" ht="12.75">
      <c r="A11" s="10"/>
      <c r="B11" s="11"/>
      <c r="C11" s="11"/>
      <c r="D11" s="12"/>
      <c r="E11" s="13"/>
      <c r="F11" s="12"/>
      <c r="G11" s="12"/>
      <c r="J11" s="5">
        <f t="shared" si="1"/>
        <v>0</v>
      </c>
      <c r="K11" s="5" t="b">
        <f t="shared" si="2"/>
        <v>0</v>
      </c>
      <c r="L11" s="38">
        <f t="shared" si="0"/>
        <v>0</v>
      </c>
      <c r="M11" s="5">
        <f t="shared" si="3"/>
        <v>0</v>
      </c>
      <c r="N11" s="5">
        <f>IF(A11&gt;0,Sailmailconnecttime($A$8:J11,0),0)</f>
        <v>0</v>
      </c>
      <c r="O11" s="36"/>
    </row>
    <row r="12" spans="1:15" ht="12.75">
      <c r="A12" s="10"/>
      <c r="B12" s="11"/>
      <c r="C12" s="11"/>
      <c r="D12" s="12"/>
      <c r="E12" s="13"/>
      <c r="F12" s="12"/>
      <c r="G12" s="12"/>
      <c r="J12" s="5">
        <f t="shared" si="1"/>
        <v>0</v>
      </c>
      <c r="K12" s="5" t="b">
        <f t="shared" si="2"/>
        <v>0</v>
      </c>
      <c r="L12" s="38">
        <f t="shared" si="0"/>
        <v>0</v>
      </c>
      <c r="M12" s="5">
        <f t="shared" si="3"/>
        <v>0</v>
      </c>
      <c r="N12" s="5">
        <f>IF(A12&gt;0,Sailmailconnecttime($A$8:J12,0),0)</f>
        <v>0</v>
      </c>
      <c r="O12" s="36"/>
    </row>
    <row r="13" spans="1:15" ht="12.75">
      <c r="A13" s="10"/>
      <c r="B13" s="11"/>
      <c r="C13" s="11"/>
      <c r="D13" s="12"/>
      <c r="E13" s="13"/>
      <c r="F13" s="12"/>
      <c r="G13" s="12"/>
      <c r="J13" s="5">
        <f t="shared" si="1"/>
        <v>0</v>
      </c>
      <c r="K13" s="5" t="b">
        <f t="shared" si="2"/>
        <v>0</v>
      </c>
      <c r="L13" s="38">
        <f t="shared" si="0"/>
        <v>0</v>
      </c>
      <c r="M13" s="5">
        <f t="shared" si="3"/>
        <v>0</v>
      </c>
      <c r="N13" s="5">
        <f>IF(A13&gt;0,Sailmailconnecttime($A$8:J13,0),0)</f>
        <v>0</v>
      </c>
      <c r="O13" s="36"/>
    </row>
    <row r="14" spans="1:15" ht="12.75">
      <c r="A14" s="10"/>
      <c r="B14" s="11"/>
      <c r="C14" s="11"/>
      <c r="D14" s="12"/>
      <c r="E14" s="13"/>
      <c r="F14" s="12"/>
      <c r="G14" s="12"/>
      <c r="J14" s="5">
        <f t="shared" si="1"/>
        <v>0</v>
      </c>
      <c r="K14" s="5" t="b">
        <f t="shared" si="2"/>
        <v>0</v>
      </c>
      <c r="L14" s="38">
        <f t="shared" si="0"/>
        <v>0</v>
      </c>
      <c r="M14" s="5">
        <f t="shared" si="3"/>
        <v>0</v>
      </c>
      <c r="N14" s="5">
        <f>IF(A14&gt;0,Sailmailconnecttime($A$8:J14,0),0)</f>
        <v>0</v>
      </c>
      <c r="O14" s="36"/>
    </row>
    <row r="15" spans="1:15" ht="12.75">
      <c r="A15" s="10"/>
      <c r="B15" s="11"/>
      <c r="C15" s="11"/>
      <c r="D15" s="12"/>
      <c r="E15" s="13"/>
      <c r="F15" s="12"/>
      <c r="G15" s="12"/>
      <c r="J15" s="5">
        <f t="shared" si="1"/>
        <v>0</v>
      </c>
      <c r="K15" s="5" t="b">
        <f t="shared" si="2"/>
        <v>0</v>
      </c>
      <c r="L15" s="38">
        <f aca="true" t="shared" si="4" ref="L15:L27">F15+G15</f>
        <v>0</v>
      </c>
      <c r="M15" s="5">
        <f t="shared" si="3"/>
        <v>0</v>
      </c>
      <c r="N15" s="5">
        <f>IF(A15&gt;0,Sailmailconnecttime($A$8:J15,0),0)</f>
        <v>0</v>
      </c>
      <c r="O15" s="36"/>
    </row>
    <row r="16" spans="1:15" ht="12.75">
      <c r="A16" s="10"/>
      <c r="B16" s="11"/>
      <c r="C16" s="11"/>
      <c r="D16" s="12"/>
      <c r="E16" s="13"/>
      <c r="F16" s="12"/>
      <c r="G16" s="12"/>
      <c r="J16" s="5">
        <f t="shared" si="1"/>
        <v>0</v>
      </c>
      <c r="K16" s="5" t="b">
        <f t="shared" si="2"/>
        <v>0</v>
      </c>
      <c r="L16" s="38">
        <f t="shared" si="4"/>
        <v>0</v>
      </c>
      <c r="M16" s="5">
        <f t="shared" si="3"/>
        <v>0</v>
      </c>
      <c r="N16" s="5">
        <f>IF(A16&gt;0,Sailmailconnecttime($A$8:J16,0),0)</f>
        <v>0</v>
      </c>
      <c r="O16" s="36"/>
    </row>
    <row r="17" spans="1:15" ht="12.75">
      <c r="A17" s="10"/>
      <c r="B17" s="11"/>
      <c r="C17" s="11"/>
      <c r="D17" s="12"/>
      <c r="E17" s="13"/>
      <c r="F17" s="12"/>
      <c r="G17" s="12"/>
      <c r="J17" s="5">
        <f t="shared" si="1"/>
        <v>0</v>
      </c>
      <c r="K17" s="5" t="b">
        <f t="shared" si="2"/>
        <v>0</v>
      </c>
      <c r="L17" s="38">
        <f t="shared" si="4"/>
        <v>0</v>
      </c>
      <c r="M17" s="5">
        <f t="shared" si="3"/>
        <v>0</v>
      </c>
      <c r="N17" s="5">
        <f>IF(A17&gt;0,Sailmailconnecttime($A$8:J17,0),0)</f>
        <v>0</v>
      </c>
      <c r="O17" s="36"/>
    </row>
    <row r="18" spans="1:15" ht="12.75">
      <c r="A18" s="10"/>
      <c r="B18" s="11"/>
      <c r="C18" s="11"/>
      <c r="D18" s="12"/>
      <c r="E18" s="13"/>
      <c r="F18" s="12"/>
      <c r="G18" s="12"/>
      <c r="J18" s="5">
        <f t="shared" si="1"/>
        <v>0</v>
      </c>
      <c r="K18" s="5" t="b">
        <f t="shared" si="2"/>
        <v>0</v>
      </c>
      <c r="L18" s="38">
        <f t="shared" si="4"/>
        <v>0</v>
      </c>
      <c r="M18" s="5">
        <f t="shared" si="3"/>
        <v>0</v>
      </c>
      <c r="N18" s="5">
        <f>IF(A18&gt;0,Sailmailconnecttime($A$8:J18,0),0)</f>
        <v>0</v>
      </c>
      <c r="O18" s="36"/>
    </row>
    <row r="19" spans="1:15" ht="12.75">
      <c r="A19" s="10"/>
      <c r="B19" s="11"/>
      <c r="C19" s="11"/>
      <c r="D19" s="12"/>
      <c r="E19" s="13"/>
      <c r="F19" s="12"/>
      <c r="G19" s="12"/>
      <c r="J19" s="5">
        <f t="shared" si="1"/>
        <v>0</v>
      </c>
      <c r="K19" s="5" t="b">
        <f t="shared" si="2"/>
        <v>0</v>
      </c>
      <c r="L19" s="38">
        <f t="shared" si="4"/>
        <v>0</v>
      </c>
      <c r="M19" s="5">
        <f t="shared" si="3"/>
        <v>0</v>
      </c>
      <c r="N19" s="5">
        <f>IF(A19&gt;0,Sailmailconnecttime($A$8:J19,0),0)</f>
        <v>0</v>
      </c>
      <c r="O19" s="36"/>
    </row>
    <row r="20" spans="1:15" ht="12.75">
      <c r="A20" s="10"/>
      <c r="B20" s="11"/>
      <c r="C20" s="11"/>
      <c r="D20" s="12"/>
      <c r="E20" s="13"/>
      <c r="F20" s="12"/>
      <c r="G20" s="12"/>
      <c r="J20" s="5">
        <f t="shared" si="1"/>
        <v>0</v>
      </c>
      <c r="K20" s="5" t="b">
        <f t="shared" si="2"/>
        <v>0</v>
      </c>
      <c r="L20" s="38">
        <f t="shared" si="4"/>
        <v>0</v>
      </c>
      <c r="M20" s="5">
        <f t="shared" si="3"/>
        <v>0</v>
      </c>
      <c r="N20" s="5">
        <f>IF(A20&gt;0,Sailmailconnecttime($A$8:J20,0),0)</f>
        <v>0</v>
      </c>
      <c r="O20" s="36"/>
    </row>
    <row r="21" spans="1:15" ht="12.75">
      <c r="A21" s="10"/>
      <c r="B21" s="11"/>
      <c r="C21" s="11"/>
      <c r="D21" s="12"/>
      <c r="E21" s="13"/>
      <c r="F21" s="12"/>
      <c r="G21" s="12"/>
      <c r="J21" s="5">
        <f t="shared" si="1"/>
        <v>0</v>
      </c>
      <c r="K21" s="5" t="b">
        <f t="shared" si="2"/>
        <v>0</v>
      </c>
      <c r="L21" s="38">
        <f t="shared" si="4"/>
        <v>0</v>
      </c>
      <c r="M21" s="5">
        <f t="shared" si="3"/>
        <v>0</v>
      </c>
      <c r="N21" s="5">
        <f>IF(A21&gt;0,Sailmailconnecttime($A$8:J21,0),0)</f>
        <v>0</v>
      </c>
      <c r="O21" s="36"/>
    </row>
    <row r="22" spans="1:15" ht="12.75">
      <c r="A22" s="10"/>
      <c r="B22" s="11"/>
      <c r="C22" s="11"/>
      <c r="D22" s="12"/>
      <c r="E22" s="13"/>
      <c r="F22" s="12"/>
      <c r="G22" s="12"/>
      <c r="J22" s="5">
        <f t="shared" si="1"/>
        <v>0</v>
      </c>
      <c r="K22" s="5" t="b">
        <f t="shared" si="2"/>
        <v>0</v>
      </c>
      <c r="L22" s="38">
        <f t="shared" si="4"/>
        <v>0</v>
      </c>
      <c r="M22" s="5">
        <f t="shared" si="3"/>
        <v>0</v>
      </c>
      <c r="N22" s="5">
        <f>IF(A22&gt;0,Sailmailconnecttime($A$8:J22,0),0)</f>
        <v>0</v>
      </c>
      <c r="O22" s="36"/>
    </row>
    <row r="23" spans="1:15" ht="12.75">
      <c r="A23" s="10"/>
      <c r="B23" s="11"/>
      <c r="C23" s="11"/>
      <c r="D23" s="12"/>
      <c r="E23" s="13"/>
      <c r="F23" s="12"/>
      <c r="G23" s="12"/>
      <c r="J23" s="5">
        <f t="shared" si="1"/>
        <v>0</v>
      </c>
      <c r="K23" s="5" t="b">
        <f t="shared" si="2"/>
        <v>0</v>
      </c>
      <c r="L23" s="38">
        <f t="shared" si="4"/>
        <v>0</v>
      </c>
      <c r="M23" s="5">
        <f t="shared" si="3"/>
        <v>0</v>
      </c>
      <c r="N23" s="5">
        <f>IF(A23&gt;0,Sailmailconnecttime($A$8:J23,0),0)</f>
        <v>0</v>
      </c>
      <c r="O23" s="36"/>
    </row>
    <row r="24" spans="1:15" ht="12.75">
      <c r="A24" s="10"/>
      <c r="B24" s="11"/>
      <c r="C24" s="11"/>
      <c r="D24" s="12"/>
      <c r="E24" s="13"/>
      <c r="F24" s="12"/>
      <c r="G24" s="12"/>
      <c r="J24" s="5">
        <f t="shared" si="1"/>
        <v>0</v>
      </c>
      <c r="K24" s="5" t="b">
        <f t="shared" si="2"/>
        <v>0</v>
      </c>
      <c r="L24" s="38">
        <f t="shared" si="4"/>
        <v>0</v>
      </c>
      <c r="M24" s="5">
        <f t="shared" si="3"/>
        <v>0</v>
      </c>
      <c r="N24" s="5">
        <f>IF(A24&gt;0,Sailmailconnecttime($A$8:J24,0),0)</f>
        <v>0</v>
      </c>
      <c r="O24" s="36"/>
    </row>
    <row r="25" spans="1:15" ht="12.75">
      <c r="A25" s="10"/>
      <c r="B25" s="11"/>
      <c r="C25" s="11"/>
      <c r="D25" s="12"/>
      <c r="E25" s="13"/>
      <c r="F25" s="12"/>
      <c r="G25" s="12"/>
      <c r="J25" s="5">
        <f t="shared" si="1"/>
        <v>0</v>
      </c>
      <c r="K25" s="5" t="b">
        <f t="shared" si="2"/>
        <v>0</v>
      </c>
      <c r="L25" s="38">
        <f t="shared" si="4"/>
        <v>0</v>
      </c>
      <c r="M25" s="5">
        <f t="shared" si="3"/>
        <v>0</v>
      </c>
      <c r="N25" s="5">
        <f>IF(A25&gt;0,Sailmailconnecttime($A$8:J25,0),0)</f>
        <v>0</v>
      </c>
      <c r="O25" s="36"/>
    </row>
    <row r="26" spans="1:15" ht="12.75">
      <c r="A26" s="10"/>
      <c r="B26" s="11"/>
      <c r="C26" s="11"/>
      <c r="D26" s="12"/>
      <c r="E26" s="13"/>
      <c r="F26" s="12"/>
      <c r="G26" s="12"/>
      <c r="J26" s="5">
        <f t="shared" si="1"/>
        <v>0</v>
      </c>
      <c r="K26" s="5" t="b">
        <f t="shared" si="2"/>
        <v>0</v>
      </c>
      <c r="L26" s="38">
        <f t="shared" si="4"/>
        <v>0</v>
      </c>
      <c r="M26" s="5">
        <f t="shared" si="3"/>
        <v>0</v>
      </c>
      <c r="N26" s="5">
        <f>IF(A26&gt;0,Sailmailconnecttime($A$8:J26,0),0)</f>
        <v>0</v>
      </c>
      <c r="O26" s="36"/>
    </row>
    <row r="27" spans="1:15" ht="12.75">
      <c r="A27" s="10"/>
      <c r="B27" s="11"/>
      <c r="C27" s="11"/>
      <c r="D27" s="12"/>
      <c r="E27" s="13"/>
      <c r="F27" s="12"/>
      <c r="G27" s="12"/>
      <c r="J27" s="5">
        <f t="shared" si="1"/>
        <v>0</v>
      </c>
      <c r="K27" s="5" t="b">
        <f t="shared" si="2"/>
        <v>0</v>
      </c>
      <c r="L27" s="38">
        <f t="shared" si="4"/>
        <v>0</v>
      </c>
      <c r="M27" s="5">
        <f t="shared" si="3"/>
        <v>0</v>
      </c>
      <c r="N27" s="5">
        <f>IF(A27&gt;0,Sailmailconnecttime($A$8:J27,0),0)</f>
        <v>0</v>
      </c>
      <c r="O27" s="36"/>
    </row>
    <row r="28" spans="1:15" ht="12.75">
      <c r="A28" s="10"/>
      <c r="B28" s="11"/>
      <c r="C28" s="11"/>
      <c r="D28" s="12"/>
      <c r="E28" s="13"/>
      <c r="F28" s="12"/>
      <c r="G28" s="12"/>
      <c r="J28" s="5">
        <f t="shared" si="1"/>
        <v>0</v>
      </c>
      <c r="K28" s="5" t="b">
        <f t="shared" si="2"/>
        <v>0</v>
      </c>
      <c r="L28" s="38">
        <f aca="true" t="shared" si="5" ref="L28:L57">F28+G28</f>
        <v>0</v>
      </c>
      <c r="M28" s="5">
        <f t="shared" si="3"/>
        <v>0</v>
      </c>
      <c r="N28" s="5">
        <f>IF(A28&gt;0,Sailmailconnecttime($A$8:J28,0),0)</f>
        <v>0</v>
      </c>
      <c r="O28" s="36"/>
    </row>
    <row r="29" spans="1:15" ht="12.75">
      <c r="A29" s="10"/>
      <c r="B29" s="11"/>
      <c r="C29" s="11"/>
      <c r="D29" s="12"/>
      <c r="E29" s="13"/>
      <c r="F29" s="12"/>
      <c r="G29" s="12"/>
      <c r="J29" s="5">
        <f t="shared" si="1"/>
        <v>0</v>
      </c>
      <c r="K29" s="5" t="b">
        <f t="shared" si="2"/>
        <v>0</v>
      </c>
      <c r="L29" s="38">
        <f t="shared" si="5"/>
        <v>0</v>
      </c>
      <c r="M29" s="5">
        <f t="shared" si="3"/>
        <v>0</v>
      </c>
      <c r="N29" s="5">
        <f>IF(A29&gt;0,Sailmailconnecttime($A$8:J29,0),0)</f>
        <v>0</v>
      </c>
      <c r="O29" s="36"/>
    </row>
    <row r="30" spans="1:15" ht="12.75">
      <c r="A30" s="10"/>
      <c r="B30" s="11"/>
      <c r="C30" s="11"/>
      <c r="D30" s="12"/>
      <c r="E30" s="13"/>
      <c r="F30" s="12"/>
      <c r="G30" s="12"/>
      <c r="J30" s="5">
        <f t="shared" si="1"/>
        <v>0</v>
      </c>
      <c r="K30" s="5" t="b">
        <f t="shared" si="2"/>
        <v>0</v>
      </c>
      <c r="L30" s="38">
        <f t="shared" si="5"/>
        <v>0</v>
      </c>
      <c r="M30" s="5">
        <f t="shared" si="3"/>
        <v>0</v>
      </c>
      <c r="N30" s="5">
        <f>IF(A30&gt;0,Sailmailconnecttime($A$8:J30,0),0)</f>
        <v>0</v>
      </c>
      <c r="O30" s="36"/>
    </row>
    <row r="31" spans="1:15" ht="12.75">
      <c r="A31" s="10"/>
      <c r="B31" s="11"/>
      <c r="C31" s="11"/>
      <c r="D31" s="12"/>
      <c r="E31" s="13"/>
      <c r="F31" s="12"/>
      <c r="G31" s="12"/>
      <c r="J31" s="5">
        <f t="shared" si="1"/>
        <v>0</v>
      </c>
      <c r="K31" s="5" t="b">
        <f t="shared" si="2"/>
        <v>0</v>
      </c>
      <c r="L31" s="38">
        <f t="shared" si="5"/>
        <v>0</v>
      </c>
      <c r="M31" s="5">
        <f t="shared" si="3"/>
        <v>0</v>
      </c>
      <c r="N31" s="5">
        <f>IF(A31&gt;0,Sailmailconnecttime($A$8:J31,0),0)</f>
        <v>0</v>
      </c>
      <c r="O31" s="36"/>
    </row>
    <row r="32" spans="1:15" ht="12.75">
      <c r="A32" s="10"/>
      <c r="B32" s="11"/>
      <c r="C32" s="11"/>
      <c r="D32" s="12"/>
      <c r="E32" s="13"/>
      <c r="F32" s="12"/>
      <c r="G32" s="12"/>
      <c r="J32" s="5">
        <f t="shared" si="1"/>
        <v>0</v>
      </c>
      <c r="K32" s="5" t="b">
        <f t="shared" si="2"/>
        <v>0</v>
      </c>
      <c r="L32" s="38">
        <f t="shared" si="5"/>
        <v>0</v>
      </c>
      <c r="M32" s="5">
        <f t="shared" si="3"/>
        <v>0</v>
      </c>
      <c r="N32" s="5">
        <f>IF(A32&gt;0,Sailmailconnecttime($A$8:J32,0),0)</f>
        <v>0</v>
      </c>
      <c r="O32" s="36"/>
    </row>
    <row r="33" spans="1:15" ht="12.75">
      <c r="A33" s="10"/>
      <c r="B33" s="11"/>
      <c r="C33" s="11"/>
      <c r="D33" s="12"/>
      <c r="E33" s="13"/>
      <c r="F33" s="12"/>
      <c r="G33" s="12"/>
      <c r="J33" s="5">
        <f t="shared" si="1"/>
        <v>0</v>
      </c>
      <c r="K33" s="5" t="b">
        <f t="shared" si="2"/>
        <v>0</v>
      </c>
      <c r="L33" s="38">
        <f t="shared" si="5"/>
        <v>0</v>
      </c>
      <c r="M33" s="5">
        <f t="shared" si="3"/>
        <v>0</v>
      </c>
      <c r="N33" s="5">
        <f>IF(A33&gt;0,Sailmailconnecttime($A$8:J33,0),0)</f>
        <v>0</v>
      </c>
      <c r="O33" s="36"/>
    </row>
    <row r="34" spans="1:15" ht="12.75">
      <c r="A34" s="10"/>
      <c r="B34" s="11"/>
      <c r="C34" s="11"/>
      <c r="D34" s="12"/>
      <c r="E34" s="13"/>
      <c r="F34" s="12"/>
      <c r="G34" s="12"/>
      <c r="J34" s="5">
        <f t="shared" si="1"/>
        <v>0</v>
      </c>
      <c r="K34" s="5" t="b">
        <f t="shared" si="2"/>
        <v>0</v>
      </c>
      <c r="L34" s="38">
        <f t="shared" si="5"/>
        <v>0</v>
      </c>
      <c r="M34" s="5">
        <f t="shared" si="3"/>
        <v>0</v>
      </c>
      <c r="N34" s="5">
        <f>IF(A34&gt;0,Sailmailconnecttime($A$8:J34,0),0)</f>
        <v>0</v>
      </c>
      <c r="O34" s="36"/>
    </row>
    <row r="35" spans="1:15" ht="12.75">
      <c r="A35" s="10"/>
      <c r="B35" s="11"/>
      <c r="C35" s="11"/>
      <c r="D35" s="12"/>
      <c r="E35" s="13"/>
      <c r="F35" s="12"/>
      <c r="G35" s="12"/>
      <c r="J35" s="5">
        <f t="shared" si="1"/>
        <v>0</v>
      </c>
      <c r="K35" s="5" t="b">
        <f t="shared" si="2"/>
        <v>0</v>
      </c>
      <c r="L35" s="38">
        <f t="shared" si="5"/>
        <v>0</v>
      </c>
      <c r="M35" s="5">
        <f t="shared" si="3"/>
        <v>0</v>
      </c>
      <c r="N35" s="5">
        <f>IF(A35&gt;0,Sailmailconnecttime($A$8:J35,0),0)</f>
        <v>0</v>
      </c>
      <c r="O35" s="36"/>
    </row>
    <row r="36" spans="1:15" ht="12.75">
      <c r="A36" s="10"/>
      <c r="B36" s="11"/>
      <c r="C36" s="11"/>
      <c r="D36" s="12"/>
      <c r="E36" s="13"/>
      <c r="F36" s="12"/>
      <c r="G36" s="12"/>
      <c r="J36" s="5">
        <f t="shared" si="1"/>
        <v>0</v>
      </c>
      <c r="K36" s="5" t="b">
        <f t="shared" si="2"/>
        <v>0</v>
      </c>
      <c r="L36" s="38">
        <f t="shared" si="5"/>
        <v>0</v>
      </c>
      <c r="M36" s="5">
        <f t="shared" si="3"/>
        <v>0</v>
      </c>
      <c r="N36" s="5">
        <f>IF(A36&gt;0,Sailmailconnecttime($A$8:J36,0),0)</f>
        <v>0</v>
      </c>
      <c r="O36" s="36"/>
    </row>
    <row r="37" spans="1:15" ht="12.75">
      <c r="A37" s="10"/>
      <c r="B37" s="11"/>
      <c r="C37" s="11"/>
      <c r="D37" s="12"/>
      <c r="E37" s="13"/>
      <c r="F37" s="12"/>
      <c r="G37" s="12"/>
      <c r="J37" s="5">
        <f t="shared" si="1"/>
        <v>0</v>
      </c>
      <c r="K37" s="5" t="b">
        <f t="shared" si="2"/>
        <v>0</v>
      </c>
      <c r="L37" s="38">
        <f t="shared" si="5"/>
        <v>0</v>
      </c>
      <c r="M37" s="5">
        <f t="shared" si="3"/>
        <v>0</v>
      </c>
      <c r="N37" s="5">
        <f>IF(A37&gt;0,Sailmailconnecttime($A$8:J37,0),0)</f>
        <v>0</v>
      </c>
      <c r="O37" s="36"/>
    </row>
    <row r="38" spans="1:15" ht="12.75">
      <c r="A38" s="10"/>
      <c r="B38" s="11"/>
      <c r="C38" s="11"/>
      <c r="D38" s="12"/>
      <c r="E38" s="13"/>
      <c r="F38" s="12"/>
      <c r="G38" s="12"/>
      <c r="J38" s="5">
        <f t="shared" si="1"/>
        <v>0</v>
      </c>
      <c r="K38" s="5" t="b">
        <f t="shared" si="2"/>
        <v>0</v>
      </c>
      <c r="L38" s="38">
        <f t="shared" si="5"/>
        <v>0</v>
      </c>
      <c r="M38" s="5">
        <f t="shared" si="3"/>
        <v>0</v>
      </c>
      <c r="N38" s="5">
        <f>IF(A38&gt;0,Sailmailconnecttime($A$8:J38,0),0)</f>
        <v>0</v>
      </c>
      <c r="O38" s="36"/>
    </row>
    <row r="39" spans="1:15" ht="12.75">
      <c r="A39" s="10"/>
      <c r="B39" s="11"/>
      <c r="C39" s="11"/>
      <c r="D39" s="12"/>
      <c r="E39" s="13"/>
      <c r="F39" s="12"/>
      <c r="G39" s="12"/>
      <c r="J39" s="5">
        <f t="shared" si="1"/>
        <v>0</v>
      </c>
      <c r="K39" s="5" t="b">
        <f t="shared" si="2"/>
        <v>0</v>
      </c>
      <c r="L39" s="38">
        <f t="shared" si="5"/>
        <v>0</v>
      </c>
      <c r="M39" s="5">
        <f t="shared" si="3"/>
        <v>0</v>
      </c>
      <c r="N39" s="5">
        <f>IF(A39&gt;0,Sailmailconnecttime($A$8:J39,0),0)</f>
        <v>0</v>
      </c>
      <c r="O39" s="36"/>
    </row>
    <row r="40" spans="1:15" ht="12.75">
      <c r="A40" s="10"/>
      <c r="B40" s="11"/>
      <c r="C40" s="11"/>
      <c r="D40" s="12"/>
      <c r="E40" s="13"/>
      <c r="F40" s="12"/>
      <c r="G40" s="12"/>
      <c r="J40" s="5">
        <f t="shared" si="1"/>
        <v>0</v>
      </c>
      <c r="K40" s="5" t="b">
        <f t="shared" si="2"/>
        <v>0</v>
      </c>
      <c r="L40" s="38">
        <f t="shared" si="5"/>
        <v>0</v>
      </c>
      <c r="M40" s="5">
        <f t="shared" si="3"/>
        <v>0</v>
      </c>
      <c r="N40" s="5">
        <f>IF(A40&gt;0,Sailmailconnecttime($A$8:J40,0),0)</f>
        <v>0</v>
      </c>
      <c r="O40" s="36"/>
    </row>
    <row r="41" spans="1:15" ht="12.75">
      <c r="A41" s="10"/>
      <c r="B41" s="11"/>
      <c r="C41" s="11"/>
      <c r="D41" s="12"/>
      <c r="E41" s="13"/>
      <c r="F41" s="12"/>
      <c r="G41" s="12"/>
      <c r="J41" s="5">
        <f t="shared" si="1"/>
        <v>0</v>
      </c>
      <c r="K41" s="5" t="b">
        <f t="shared" si="2"/>
        <v>0</v>
      </c>
      <c r="L41" s="38">
        <f t="shared" si="5"/>
        <v>0</v>
      </c>
      <c r="M41" s="5">
        <f t="shared" si="3"/>
        <v>0</v>
      </c>
      <c r="N41" s="5">
        <f>IF(A41&gt;0,Sailmailconnecttime($A$8:J41,0),0)</f>
        <v>0</v>
      </c>
      <c r="O41" s="36"/>
    </row>
    <row r="42" spans="1:15" ht="12.75">
      <c r="A42" s="10"/>
      <c r="B42" s="11"/>
      <c r="C42" s="11"/>
      <c r="D42" s="12"/>
      <c r="E42" s="13"/>
      <c r="F42" s="12"/>
      <c r="G42" s="12"/>
      <c r="J42" s="5">
        <f t="shared" si="1"/>
        <v>0</v>
      </c>
      <c r="K42" s="5" t="b">
        <f t="shared" si="2"/>
        <v>0</v>
      </c>
      <c r="L42" s="38">
        <f t="shared" si="5"/>
        <v>0</v>
      </c>
      <c r="M42" s="5">
        <f t="shared" si="3"/>
        <v>0</v>
      </c>
      <c r="N42" s="5">
        <f>IF(A42&gt;0,Sailmailconnecttime($A$8:J42,0),0)</f>
        <v>0</v>
      </c>
      <c r="O42" s="36"/>
    </row>
    <row r="43" spans="1:15" ht="12.75">
      <c r="A43" s="10"/>
      <c r="B43" s="11"/>
      <c r="C43" s="11"/>
      <c r="D43" s="12"/>
      <c r="E43" s="13"/>
      <c r="F43" s="12"/>
      <c r="G43" s="12"/>
      <c r="J43" s="5">
        <f t="shared" si="1"/>
        <v>0</v>
      </c>
      <c r="K43" s="5" t="b">
        <f t="shared" si="2"/>
        <v>0</v>
      </c>
      <c r="L43" s="38">
        <f t="shared" si="5"/>
        <v>0</v>
      </c>
      <c r="M43" s="5">
        <f t="shared" si="3"/>
        <v>0</v>
      </c>
      <c r="N43" s="5">
        <f>IF(A43&gt;0,Sailmailconnecttime($A$8:J43,0),0)</f>
        <v>0</v>
      </c>
      <c r="O43" s="36"/>
    </row>
    <row r="44" spans="1:15" ht="12.75">
      <c r="A44" s="10"/>
      <c r="B44" s="11"/>
      <c r="C44" s="11"/>
      <c r="D44" s="12"/>
      <c r="E44" s="13"/>
      <c r="F44" s="12"/>
      <c r="G44" s="12"/>
      <c r="J44" s="5">
        <f t="shared" si="1"/>
        <v>0</v>
      </c>
      <c r="K44" s="5" t="b">
        <f t="shared" si="2"/>
        <v>0</v>
      </c>
      <c r="L44" s="38">
        <f t="shared" si="5"/>
        <v>0</v>
      </c>
      <c r="M44" s="5">
        <f t="shared" si="3"/>
        <v>0</v>
      </c>
      <c r="N44" s="5">
        <f>IF(A44&gt;0,Sailmailconnecttime($A$8:J44,0),0)</f>
        <v>0</v>
      </c>
      <c r="O44" s="36"/>
    </row>
    <row r="45" spans="1:15" ht="12.75">
      <c r="A45" s="10"/>
      <c r="B45" s="11"/>
      <c r="C45" s="11"/>
      <c r="D45" s="12"/>
      <c r="E45" s="13"/>
      <c r="F45" s="12"/>
      <c r="G45" s="12"/>
      <c r="J45" s="5">
        <f t="shared" si="1"/>
        <v>0</v>
      </c>
      <c r="K45" s="5" t="b">
        <f t="shared" si="2"/>
        <v>0</v>
      </c>
      <c r="L45" s="38">
        <f t="shared" si="5"/>
        <v>0</v>
      </c>
      <c r="M45" s="5">
        <f t="shared" si="3"/>
        <v>0</v>
      </c>
      <c r="N45" s="5">
        <f>IF(A45&gt;0,Sailmailconnecttime($A$8:J45,0),0)</f>
        <v>0</v>
      </c>
      <c r="O45" s="36"/>
    </row>
    <row r="46" spans="1:15" ht="12.75">
      <c r="A46" s="10"/>
      <c r="B46" s="11"/>
      <c r="C46" s="11"/>
      <c r="D46" s="12"/>
      <c r="E46" s="13"/>
      <c r="F46" s="12"/>
      <c r="G46" s="12"/>
      <c r="J46" s="5">
        <f t="shared" si="1"/>
        <v>0</v>
      </c>
      <c r="K46" s="5" t="b">
        <f t="shared" si="2"/>
        <v>0</v>
      </c>
      <c r="L46" s="38">
        <f t="shared" si="5"/>
        <v>0</v>
      </c>
      <c r="M46" s="5">
        <f t="shared" si="3"/>
        <v>0</v>
      </c>
      <c r="N46" s="5">
        <f>IF(A46&gt;0,Sailmailconnecttime($A$8:J46,0),0)</f>
        <v>0</v>
      </c>
      <c r="O46" s="36"/>
    </row>
    <row r="47" spans="1:15" ht="12.75">
      <c r="A47" s="10"/>
      <c r="B47" s="11"/>
      <c r="C47" s="11"/>
      <c r="D47" s="12"/>
      <c r="E47" s="13"/>
      <c r="F47" s="12"/>
      <c r="G47" s="12"/>
      <c r="J47" s="5">
        <f t="shared" si="1"/>
        <v>0</v>
      </c>
      <c r="K47" s="5" t="b">
        <f t="shared" si="2"/>
        <v>0</v>
      </c>
      <c r="L47" s="38">
        <f t="shared" si="5"/>
        <v>0</v>
      </c>
      <c r="M47" s="5">
        <f t="shared" si="3"/>
        <v>0</v>
      </c>
      <c r="N47" s="5">
        <f>IF(A47&gt;0,Sailmailconnecttime($A$8:J47,0),0)</f>
        <v>0</v>
      </c>
      <c r="O47" s="36"/>
    </row>
    <row r="48" spans="1:15" ht="12.75">
      <c r="A48" s="10"/>
      <c r="B48" s="11"/>
      <c r="C48" s="11"/>
      <c r="D48" s="12"/>
      <c r="E48" s="13"/>
      <c r="F48" s="12"/>
      <c r="G48" s="12"/>
      <c r="J48" s="5">
        <f t="shared" si="1"/>
        <v>0</v>
      </c>
      <c r="K48" s="5" t="b">
        <f t="shared" si="2"/>
        <v>0</v>
      </c>
      <c r="L48" s="38">
        <f t="shared" si="5"/>
        <v>0</v>
      </c>
      <c r="M48" s="5">
        <f t="shared" si="3"/>
        <v>0</v>
      </c>
      <c r="N48" s="5">
        <f>IF(A48&gt;0,Sailmailconnecttime($A$8:J48,0),0)</f>
        <v>0</v>
      </c>
      <c r="O48" s="36"/>
    </row>
    <row r="49" spans="1:15" ht="12.75">
      <c r="A49" s="10"/>
      <c r="B49" s="11"/>
      <c r="C49" s="11"/>
      <c r="D49" s="12"/>
      <c r="E49" s="13"/>
      <c r="F49" s="12"/>
      <c r="G49" s="12"/>
      <c r="J49" s="5">
        <f t="shared" si="1"/>
        <v>0</v>
      </c>
      <c r="K49" s="5" t="b">
        <f t="shared" si="2"/>
        <v>0</v>
      </c>
      <c r="L49" s="38">
        <f t="shared" si="5"/>
        <v>0</v>
      </c>
      <c r="M49" s="5">
        <f t="shared" si="3"/>
        <v>0</v>
      </c>
      <c r="N49" s="5">
        <f>IF(A49&gt;0,Sailmailconnecttime($A$8:J49,0),0)</f>
        <v>0</v>
      </c>
      <c r="O49" s="36"/>
    </row>
    <row r="50" spans="1:15" ht="12.75">
      <c r="A50" s="10"/>
      <c r="B50" s="11"/>
      <c r="C50" s="11"/>
      <c r="D50" s="12"/>
      <c r="E50" s="13"/>
      <c r="F50" s="12"/>
      <c r="G50" s="12"/>
      <c r="J50" s="5">
        <f t="shared" si="1"/>
        <v>0</v>
      </c>
      <c r="K50" s="5" t="b">
        <f t="shared" si="2"/>
        <v>0</v>
      </c>
      <c r="L50" s="38">
        <f t="shared" si="5"/>
        <v>0</v>
      </c>
      <c r="M50" s="5">
        <f t="shared" si="3"/>
        <v>0</v>
      </c>
      <c r="N50" s="5">
        <f>IF(A50&gt;0,Sailmailconnecttime($A$8:J50,0),0)</f>
        <v>0</v>
      </c>
      <c r="O50" s="36"/>
    </row>
    <row r="51" spans="1:15" ht="12.75">
      <c r="A51" s="10"/>
      <c r="B51" s="11"/>
      <c r="C51" s="11"/>
      <c r="D51" s="12"/>
      <c r="E51" s="13"/>
      <c r="F51" s="12"/>
      <c r="G51" s="12"/>
      <c r="J51" s="5">
        <f t="shared" si="1"/>
        <v>0</v>
      </c>
      <c r="K51" s="5" t="b">
        <f t="shared" si="2"/>
        <v>0</v>
      </c>
      <c r="L51" s="38">
        <f t="shared" si="5"/>
        <v>0</v>
      </c>
      <c r="M51" s="5">
        <f t="shared" si="3"/>
        <v>0</v>
      </c>
      <c r="N51" s="5">
        <f>IF(A51&gt;0,Sailmailconnecttime($A$8:J51,0),0)</f>
        <v>0</v>
      </c>
      <c r="O51" s="36"/>
    </row>
    <row r="52" spans="1:15" ht="12.75">
      <c r="A52" s="10"/>
      <c r="B52" s="11"/>
      <c r="C52" s="11"/>
      <c r="D52" s="12"/>
      <c r="E52" s="13"/>
      <c r="F52" s="12"/>
      <c r="G52" s="12"/>
      <c r="J52" s="5">
        <f t="shared" si="1"/>
        <v>0</v>
      </c>
      <c r="K52" s="5" t="b">
        <f t="shared" si="2"/>
        <v>0</v>
      </c>
      <c r="L52" s="38">
        <f t="shared" si="5"/>
        <v>0</v>
      </c>
      <c r="M52" s="5">
        <f t="shared" si="3"/>
        <v>0</v>
      </c>
      <c r="N52" s="5">
        <f>IF(A52&gt;0,Sailmailconnecttime($A$8:J52,0),0)</f>
        <v>0</v>
      </c>
      <c r="O52" s="36"/>
    </row>
    <row r="53" spans="1:15" ht="12.75">
      <c r="A53" s="10"/>
      <c r="B53" s="11"/>
      <c r="C53" s="11"/>
      <c r="D53" s="12"/>
      <c r="E53" s="13"/>
      <c r="F53" s="12"/>
      <c r="G53" s="12"/>
      <c r="J53" s="5">
        <f t="shared" si="1"/>
        <v>0</v>
      </c>
      <c r="K53" s="5" t="b">
        <f t="shared" si="2"/>
        <v>0</v>
      </c>
      <c r="L53" s="38">
        <f t="shared" si="5"/>
        <v>0</v>
      </c>
      <c r="M53" s="5">
        <f t="shared" si="3"/>
        <v>0</v>
      </c>
      <c r="N53" s="5">
        <f>IF(A53&gt;0,Sailmailconnecttime($A$8:J53,0),0)</f>
        <v>0</v>
      </c>
      <c r="O53" s="36"/>
    </row>
    <row r="54" spans="1:15" ht="12.75">
      <c r="A54" s="10"/>
      <c r="B54" s="11"/>
      <c r="C54" s="11"/>
      <c r="D54" s="12"/>
      <c r="E54" s="13"/>
      <c r="F54" s="12"/>
      <c r="G54" s="12"/>
      <c r="J54" s="5">
        <f t="shared" si="1"/>
        <v>0</v>
      </c>
      <c r="K54" s="5" t="b">
        <f t="shared" si="2"/>
        <v>0</v>
      </c>
      <c r="L54" s="38">
        <f t="shared" si="5"/>
        <v>0</v>
      </c>
      <c r="M54" s="5">
        <f t="shared" si="3"/>
        <v>0</v>
      </c>
      <c r="N54" s="5">
        <f>IF(A54&gt;0,Sailmailconnecttime($A$8:J54,0),0)</f>
        <v>0</v>
      </c>
      <c r="O54" s="36"/>
    </row>
    <row r="55" spans="1:15" ht="12.75">
      <c r="A55" s="10"/>
      <c r="B55" s="11"/>
      <c r="C55" s="11"/>
      <c r="D55" s="12"/>
      <c r="E55" s="13"/>
      <c r="F55" s="12"/>
      <c r="G55" s="12"/>
      <c r="J55" s="5">
        <f t="shared" si="1"/>
        <v>0</v>
      </c>
      <c r="K55" s="5" t="b">
        <f t="shared" si="2"/>
        <v>0</v>
      </c>
      <c r="L55" s="38">
        <f t="shared" si="5"/>
        <v>0</v>
      </c>
      <c r="M55" s="5">
        <f t="shared" si="3"/>
        <v>0</v>
      </c>
      <c r="N55" s="5">
        <f>IF(A55&gt;0,Sailmailconnecttime($A$8:J55,0),0)</f>
        <v>0</v>
      </c>
      <c r="O55" s="36"/>
    </row>
    <row r="56" spans="1:15" ht="12.75">
      <c r="A56" s="10"/>
      <c r="B56" s="11"/>
      <c r="C56" s="11"/>
      <c r="D56" s="12"/>
      <c r="E56" s="13"/>
      <c r="F56" s="12"/>
      <c r="G56" s="12"/>
      <c r="J56" s="5">
        <f t="shared" si="1"/>
        <v>0</v>
      </c>
      <c r="K56" s="5" t="b">
        <f t="shared" si="2"/>
        <v>0</v>
      </c>
      <c r="L56" s="38">
        <f t="shared" si="5"/>
        <v>0</v>
      </c>
      <c r="M56" s="5">
        <f t="shared" si="3"/>
        <v>0</v>
      </c>
      <c r="N56" s="5">
        <f>IF(A56&gt;0,Sailmailconnecttime($A$8:J56,0),0)</f>
        <v>0</v>
      </c>
      <c r="O56" s="36"/>
    </row>
    <row r="57" spans="1:15" ht="12.75">
      <c r="A57" s="10"/>
      <c r="B57" s="11"/>
      <c r="C57" s="11"/>
      <c r="D57" s="12"/>
      <c r="E57" s="13"/>
      <c r="F57" s="12"/>
      <c r="G57" s="12"/>
      <c r="J57" s="5">
        <f t="shared" si="1"/>
        <v>0</v>
      </c>
      <c r="K57" s="5" t="b">
        <f t="shared" si="2"/>
        <v>0</v>
      </c>
      <c r="L57" s="38">
        <f t="shared" si="5"/>
        <v>0</v>
      </c>
      <c r="M57" s="5">
        <f t="shared" si="3"/>
        <v>0</v>
      </c>
      <c r="N57" s="5">
        <f>IF(A57&gt;0,Sailmailconnecttime($A$8:J57,0),0)</f>
        <v>0</v>
      </c>
      <c r="O57" s="36"/>
    </row>
    <row r="58" spans="1:15" ht="12.75">
      <c r="A58" s="10"/>
      <c r="B58" s="11"/>
      <c r="C58" s="11"/>
      <c r="D58" s="12"/>
      <c r="E58" s="13"/>
      <c r="F58" s="12"/>
      <c r="G58" s="12"/>
      <c r="J58" s="5">
        <f t="shared" si="1"/>
        <v>0</v>
      </c>
      <c r="K58" s="5" t="b">
        <f t="shared" si="2"/>
        <v>0</v>
      </c>
      <c r="L58" s="38">
        <f aca="true" t="shared" si="6" ref="L58:L63">F58+G58</f>
        <v>0</v>
      </c>
      <c r="M58" s="5">
        <f t="shared" si="3"/>
        <v>0</v>
      </c>
      <c r="N58" s="5">
        <f>IF(A58&gt;0,Sailmailconnecttime($A$8:J58,0),0)</f>
        <v>0</v>
      </c>
      <c r="O58" s="36"/>
    </row>
    <row r="59" spans="1:15" ht="12.75">
      <c r="A59" s="10"/>
      <c r="B59" s="11"/>
      <c r="C59" s="11"/>
      <c r="D59" s="12"/>
      <c r="E59" s="13"/>
      <c r="F59" s="12"/>
      <c r="G59" s="12"/>
      <c r="J59" s="5">
        <f t="shared" si="1"/>
        <v>0</v>
      </c>
      <c r="K59" s="5" t="b">
        <f t="shared" si="2"/>
        <v>0</v>
      </c>
      <c r="L59" s="38">
        <f t="shared" si="6"/>
        <v>0</v>
      </c>
      <c r="M59" s="5">
        <f t="shared" si="3"/>
        <v>0</v>
      </c>
      <c r="N59" s="5">
        <f>IF(A59&gt;0,Sailmailconnecttime($A$8:J59,0),0)</f>
        <v>0</v>
      </c>
      <c r="O59" s="36"/>
    </row>
    <row r="60" spans="1:15" ht="12.75">
      <c r="A60" s="10"/>
      <c r="B60" s="11"/>
      <c r="C60" s="11"/>
      <c r="D60" s="12"/>
      <c r="E60" s="13"/>
      <c r="F60" s="12"/>
      <c r="G60" s="12"/>
      <c r="J60" s="5">
        <f t="shared" si="1"/>
        <v>0</v>
      </c>
      <c r="K60" s="5" t="b">
        <f t="shared" si="2"/>
        <v>0</v>
      </c>
      <c r="L60" s="38">
        <f t="shared" si="6"/>
        <v>0</v>
      </c>
      <c r="M60" s="5">
        <f t="shared" si="3"/>
        <v>0</v>
      </c>
      <c r="N60" s="5">
        <f>IF(A60&gt;0,Sailmailconnecttime($A$8:J60,0),0)</f>
        <v>0</v>
      </c>
      <c r="O60" s="36"/>
    </row>
    <row r="61" spans="1:15" ht="12.75">
      <c r="A61" s="10"/>
      <c r="B61" s="11"/>
      <c r="C61" s="11"/>
      <c r="D61" s="12"/>
      <c r="E61" s="13"/>
      <c r="F61" s="12"/>
      <c r="G61" s="12"/>
      <c r="J61" s="5">
        <f t="shared" si="1"/>
        <v>0</v>
      </c>
      <c r="K61" s="5" t="b">
        <f t="shared" si="2"/>
        <v>0</v>
      </c>
      <c r="L61" s="38">
        <f t="shared" si="6"/>
        <v>0</v>
      </c>
      <c r="M61" s="5">
        <f t="shared" si="3"/>
        <v>0</v>
      </c>
      <c r="N61" s="5">
        <f>IF(A61&gt;0,Sailmailconnecttime($A$8:J61,0),0)</f>
        <v>0</v>
      </c>
      <c r="O61" s="36"/>
    </row>
    <row r="62" spans="1:15" ht="12.75">
      <c r="A62" s="10"/>
      <c r="B62" s="11"/>
      <c r="C62" s="11"/>
      <c r="D62" s="12"/>
      <c r="E62" s="13"/>
      <c r="F62" s="12"/>
      <c r="G62" s="12"/>
      <c r="J62" s="5">
        <f t="shared" si="1"/>
        <v>0</v>
      </c>
      <c r="K62" s="5" t="b">
        <f t="shared" si="2"/>
        <v>0</v>
      </c>
      <c r="L62" s="38">
        <f t="shared" si="6"/>
        <v>0</v>
      </c>
      <c r="M62" s="5">
        <f t="shared" si="3"/>
        <v>0</v>
      </c>
      <c r="N62" s="5">
        <f>IF(A62&gt;0,Sailmailconnecttime($A$8:J62,0),0)</f>
        <v>0</v>
      </c>
      <c r="O62" s="36"/>
    </row>
    <row r="63" spans="1:15" ht="12.75">
      <c r="A63" s="10"/>
      <c r="B63" s="11"/>
      <c r="C63" s="11"/>
      <c r="D63" s="12"/>
      <c r="E63" s="13"/>
      <c r="F63" s="12"/>
      <c r="G63" s="12"/>
      <c r="J63" s="5">
        <f t="shared" si="1"/>
        <v>0</v>
      </c>
      <c r="K63" s="5" t="b">
        <f t="shared" si="2"/>
        <v>0</v>
      </c>
      <c r="L63" s="38">
        <f t="shared" si="6"/>
        <v>0</v>
      </c>
      <c r="M63" s="5">
        <f t="shared" si="3"/>
        <v>0</v>
      </c>
      <c r="N63" s="5">
        <f>IF(A63&gt;0,Sailmailconnecttime($A$8:J63,0),0)</f>
        <v>0</v>
      </c>
      <c r="O63" s="36"/>
    </row>
    <row r="64" spans="1:15" ht="12.75">
      <c r="A64" s="10"/>
      <c r="B64" s="11"/>
      <c r="C64" s="11"/>
      <c r="D64" s="12"/>
      <c r="E64" s="13"/>
      <c r="F64" s="12"/>
      <c r="G64" s="12"/>
      <c r="J64" s="5">
        <f t="shared" si="1"/>
        <v>0</v>
      </c>
      <c r="K64" s="5" t="b">
        <f t="shared" si="2"/>
        <v>0</v>
      </c>
      <c r="L64" s="38">
        <f aca="true" t="shared" si="7" ref="L64:L88">F64+G64</f>
        <v>0</v>
      </c>
      <c r="M64" s="5">
        <f aca="true" t="shared" si="8" ref="M64:M88">IF(J64&gt;0,L64/J64/60*8,0)</f>
        <v>0</v>
      </c>
      <c r="N64" s="5">
        <f>IF(A64&gt;0,Sailmailconnecttime($A$8:J64,0),0)</f>
        <v>0</v>
      </c>
      <c r="O64" s="36"/>
    </row>
    <row r="65" spans="1:15" ht="12.75">
      <c r="A65" s="10"/>
      <c r="B65" s="11"/>
      <c r="C65" s="11"/>
      <c r="D65" s="12"/>
      <c r="E65" s="13"/>
      <c r="F65" s="12"/>
      <c r="G65" s="12"/>
      <c r="J65" s="5">
        <f t="shared" si="1"/>
        <v>0</v>
      </c>
      <c r="K65" s="5" t="b">
        <f t="shared" si="2"/>
        <v>0</v>
      </c>
      <c r="L65" s="38">
        <f t="shared" si="7"/>
        <v>0</v>
      </c>
      <c r="M65" s="5">
        <f t="shared" si="8"/>
        <v>0</v>
      </c>
      <c r="N65" s="5">
        <f>IF(A65&gt;0,Sailmailconnecttime($A$8:J65,0),0)</f>
        <v>0</v>
      </c>
      <c r="O65" s="36"/>
    </row>
    <row r="66" spans="1:15" ht="12.75">
      <c r="A66" s="10"/>
      <c r="B66" s="11"/>
      <c r="C66" s="11"/>
      <c r="D66" s="12"/>
      <c r="E66" s="13"/>
      <c r="F66" s="12"/>
      <c r="G66" s="12"/>
      <c r="J66" s="5">
        <f t="shared" si="1"/>
        <v>0</v>
      </c>
      <c r="K66" s="5" t="b">
        <f t="shared" si="2"/>
        <v>0</v>
      </c>
      <c r="L66" s="38">
        <f t="shared" si="7"/>
        <v>0</v>
      </c>
      <c r="M66" s="5">
        <f t="shared" si="8"/>
        <v>0</v>
      </c>
      <c r="N66" s="5">
        <f>IF(A66&gt;0,Sailmailconnecttime($A$8:J66,0),0)</f>
        <v>0</v>
      </c>
      <c r="O66" s="36"/>
    </row>
    <row r="67" spans="1:15" ht="12.75">
      <c r="A67" s="10"/>
      <c r="B67" s="11"/>
      <c r="C67" s="11"/>
      <c r="D67" s="12"/>
      <c r="E67" s="13"/>
      <c r="F67" s="12"/>
      <c r="G67" s="12"/>
      <c r="J67" s="5">
        <f t="shared" si="1"/>
        <v>0</v>
      </c>
      <c r="K67" s="5" t="b">
        <f t="shared" si="2"/>
        <v>0</v>
      </c>
      <c r="L67" s="38">
        <f t="shared" si="7"/>
        <v>0</v>
      </c>
      <c r="M67" s="5">
        <f t="shared" si="8"/>
        <v>0</v>
      </c>
      <c r="N67" s="5">
        <f>IF(A67&gt;0,Sailmailconnecttime($A$8:J67,0),0)</f>
        <v>0</v>
      </c>
      <c r="O67" s="36"/>
    </row>
    <row r="68" spans="1:15" ht="12.75">
      <c r="A68" s="10"/>
      <c r="B68" s="11"/>
      <c r="C68" s="11"/>
      <c r="D68" s="12"/>
      <c r="E68" s="13"/>
      <c r="F68" s="12"/>
      <c r="G68" s="12"/>
      <c r="J68" s="5">
        <f t="shared" si="1"/>
        <v>0</v>
      </c>
      <c r="K68" s="5" t="b">
        <f t="shared" si="2"/>
        <v>0</v>
      </c>
      <c r="L68" s="38">
        <f t="shared" si="7"/>
        <v>0</v>
      </c>
      <c r="M68" s="5">
        <f t="shared" si="8"/>
        <v>0</v>
      </c>
      <c r="N68" s="5">
        <f>IF(A68&gt;0,Sailmailconnecttime($A$8:J68,0),0)</f>
        <v>0</v>
      </c>
      <c r="O68" s="36"/>
    </row>
    <row r="69" spans="1:15" ht="12.75">
      <c r="A69" s="10"/>
      <c r="B69" s="11"/>
      <c r="C69" s="11"/>
      <c r="D69" s="12"/>
      <c r="E69" s="13"/>
      <c r="F69" s="12"/>
      <c r="G69" s="12"/>
      <c r="J69" s="5">
        <f t="shared" si="1"/>
        <v>0</v>
      </c>
      <c r="K69" s="5" t="b">
        <f t="shared" si="2"/>
        <v>0</v>
      </c>
      <c r="L69" s="38">
        <f t="shared" si="7"/>
        <v>0</v>
      </c>
      <c r="M69" s="5">
        <f t="shared" si="8"/>
        <v>0</v>
      </c>
      <c r="N69" s="5">
        <f>IF(A69&gt;0,Sailmailconnecttime($A$8:J69,0),0)</f>
        <v>0</v>
      </c>
      <c r="O69" s="36"/>
    </row>
    <row r="70" spans="1:15" ht="12.75">
      <c r="A70" s="10"/>
      <c r="B70" s="11"/>
      <c r="C70" s="11"/>
      <c r="D70" s="12"/>
      <c r="E70" s="13"/>
      <c r="F70" s="12"/>
      <c r="G70" s="12"/>
      <c r="J70" s="5">
        <f t="shared" si="1"/>
        <v>0</v>
      </c>
      <c r="K70" s="5" t="b">
        <f t="shared" si="2"/>
        <v>0</v>
      </c>
      <c r="L70" s="38">
        <f t="shared" si="7"/>
        <v>0</v>
      </c>
      <c r="M70" s="5">
        <f t="shared" si="8"/>
        <v>0</v>
      </c>
      <c r="N70" s="5">
        <f>IF(A70&gt;0,Sailmailconnecttime($A$8:J70,0),0)</f>
        <v>0</v>
      </c>
      <c r="O70" s="36"/>
    </row>
    <row r="71" spans="1:15" ht="12.75">
      <c r="A71" s="10"/>
      <c r="B71" s="11"/>
      <c r="C71" s="11"/>
      <c r="D71" s="12"/>
      <c r="E71" s="13"/>
      <c r="F71" s="12"/>
      <c r="G71" s="12"/>
      <c r="J71" s="5">
        <f t="shared" si="1"/>
        <v>0</v>
      </c>
      <c r="K71" s="5" t="b">
        <f t="shared" si="2"/>
        <v>0</v>
      </c>
      <c r="L71" s="38">
        <f t="shared" si="7"/>
        <v>0</v>
      </c>
      <c r="M71" s="5">
        <f t="shared" si="8"/>
        <v>0</v>
      </c>
      <c r="N71" s="5">
        <f>IF(A71&gt;0,Sailmailconnecttime($A$8:J71,0),0)</f>
        <v>0</v>
      </c>
      <c r="O71" s="36"/>
    </row>
    <row r="72" spans="1:15" ht="12.75">
      <c r="A72" s="10"/>
      <c r="B72" s="11"/>
      <c r="C72" s="11"/>
      <c r="D72" s="12"/>
      <c r="E72" s="13"/>
      <c r="F72" s="12"/>
      <c r="G72" s="12"/>
      <c r="J72" s="5">
        <f t="shared" si="1"/>
        <v>0</v>
      </c>
      <c r="K72" s="5" t="b">
        <f t="shared" si="2"/>
        <v>0</v>
      </c>
      <c r="L72" s="38">
        <f t="shared" si="7"/>
        <v>0</v>
      </c>
      <c r="M72" s="5">
        <f t="shared" si="8"/>
        <v>0</v>
      </c>
      <c r="N72" s="5">
        <f>IF(A72&gt;0,Sailmailconnecttime($A$8:J72,0),0)</f>
        <v>0</v>
      </c>
      <c r="O72" s="36"/>
    </row>
    <row r="73" spans="1:15" ht="12.75">
      <c r="A73" s="10"/>
      <c r="B73" s="11"/>
      <c r="C73" s="11"/>
      <c r="D73" s="12"/>
      <c r="E73" s="13"/>
      <c r="F73" s="12"/>
      <c r="G73" s="12"/>
      <c r="J73" s="5">
        <f aca="true" t="shared" si="9" ref="J73:J114">IF(C73&gt;0,IF(C73&lt;B73,C73+24-B73,C73-B73)*24*60,0)</f>
        <v>0</v>
      </c>
      <c r="K73" s="5" t="b">
        <f aca="true" t="shared" si="10" ref="K73:K114">IF(C73&gt;0,IF(A73+C73&lt;$F$2,FALSE,TRUE),FALSE)</f>
        <v>0</v>
      </c>
      <c r="L73" s="38">
        <f t="shared" si="7"/>
        <v>0</v>
      </c>
      <c r="M73" s="5">
        <f t="shared" si="8"/>
        <v>0</v>
      </c>
      <c r="N73" s="5">
        <f>IF(A73&gt;0,Sailmailconnecttime($A$8:J73,0),0)</f>
        <v>0</v>
      </c>
      <c r="O73" s="36"/>
    </row>
    <row r="74" spans="1:15" ht="12.75">
      <c r="A74" s="10"/>
      <c r="B74" s="11"/>
      <c r="C74" s="11"/>
      <c r="D74" s="12"/>
      <c r="E74" s="13"/>
      <c r="F74" s="12"/>
      <c r="G74" s="12"/>
      <c r="J74" s="5">
        <f t="shared" si="9"/>
        <v>0</v>
      </c>
      <c r="K74" s="5" t="b">
        <f t="shared" si="10"/>
        <v>0</v>
      </c>
      <c r="L74" s="38">
        <f t="shared" si="7"/>
        <v>0</v>
      </c>
      <c r="M74" s="5">
        <f t="shared" si="8"/>
        <v>0</v>
      </c>
      <c r="N74" s="5">
        <f>IF(A74&gt;0,Sailmailconnecttime($A$8:J74,0),0)</f>
        <v>0</v>
      </c>
      <c r="O74" s="36"/>
    </row>
    <row r="75" spans="1:15" ht="12.75">
      <c r="A75" s="10"/>
      <c r="B75" s="11"/>
      <c r="C75" s="11"/>
      <c r="D75" s="12"/>
      <c r="E75" s="13"/>
      <c r="F75" s="12"/>
      <c r="G75" s="12"/>
      <c r="J75" s="5">
        <f t="shared" si="9"/>
        <v>0</v>
      </c>
      <c r="K75" s="5" t="b">
        <f t="shared" si="10"/>
        <v>0</v>
      </c>
      <c r="L75" s="38">
        <f t="shared" si="7"/>
        <v>0</v>
      </c>
      <c r="M75" s="5">
        <f t="shared" si="8"/>
        <v>0</v>
      </c>
      <c r="N75" s="5">
        <f>IF(A75&gt;0,Sailmailconnecttime($A$8:J75,0),0)</f>
        <v>0</v>
      </c>
      <c r="O75" s="36"/>
    </row>
    <row r="76" spans="1:15" ht="12.75">
      <c r="A76" s="10"/>
      <c r="B76" s="11"/>
      <c r="C76" s="11"/>
      <c r="D76" s="12"/>
      <c r="E76" s="13"/>
      <c r="F76" s="12"/>
      <c r="G76" s="12"/>
      <c r="J76" s="5">
        <f t="shared" si="9"/>
        <v>0</v>
      </c>
      <c r="K76" s="5" t="b">
        <f t="shared" si="10"/>
        <v>0</v>
      </c>
      <c r="L76" s="38">
        <f t="shared" si="7"/>
        <v>0</v>
      </c>
      <c r="M76" s="5">
        <f t="shared" si="8"/>
        <v>0</v>
      </c>
      <c r="N76" s="5">
        <f>IF(A76&gt;0,Sailmailconnecttime($A$8:J76,0),0)</f>
        <v>0</v>
      </c>
      <c r="O76" s="36"/>
    </row>
    <row r="77" spans="1:15" ht="12.75">
      <c r="A77" s="10"/>
      <c r="B77" s="11"/>
      <c r="C77" s="11"/>
      <c r="D77" s="12"/>
      <c r="E77" s="13"/>
      <c r="F77" s="12"/>
      <c r="G77" s="12"/>
      <c r="J77" s="5">
        <f t="shared" si="9"/>
        <v>0</v>
      </c>
      <c r="K77" s="5" t="b">
        <f t="shared" si="10"/>
        <v>0</v>
      </c>
      <c r="L77" s="38">
        <f t="shared" si="7"/>
        <v>0</v>
      </c>
      <c r="M77" s="5">
        <f t="shared" si="8"/>
        <v>0</v>
      </c>
      <c r="N77" s="5">
        <f>IF(A77&gt;0,Sailmailconnecttime($A$8:J77,0),0)</f>
        <v>0</v>
      </c>
      <c r="O77" s="36"/>
    </row>
    <row r="78" spans="1:15" ht="12.75">
      <c r="A78" s="10"/>
      <c r="B78" s="11"/>
      <c r="C78" s="11"/>
      <c r="D78" s="12"/>
      <c r="E78" s="13"/>
      <c r="F78" s="12"/>
      <c r="G78" s="12"/>
      <c r="J78" s="5">
        <f t="shared" si="9"/>
        <v>0</v>
      </c>
      <c r="K78" s="5" t="b">
        <f t="shared" si="10"/>
        <v>0</v>
      </c>
      <c r="L78" s="38">
        <f t="shared" si="7"/>
        <v>0</v>
      </c>
      <c r="M78" s="5">
        <f t="shared" si="8"/>
        <v>0</v>
      </c>
      <c r="N78" s="5">
        <f>IF(A78&gt;0,Sailmailconnecttime($A$8:J78,0),0)</f>
        <v>0</v>
      </c>
      <c r="O78" s="36"/>
    </row>
    <row r="79" spans="1:15" ht="12.75">
      <c r="A79" s="10"/>
      <c r="B79" s="11"/>
      <c r="C79" s="11"/>
      <c r="D79" s="12"/>
      <c r="E79" s="13"/>
      <c r="F79" s="12"/>
      <c r="G79" s="12"/>
      <c r="J79" s="5">
        <f t="shared" si="9"/>
        <v>0</v>
      </c>
      <c r="K79" s="5" t="b">
        <f t="shared" si="10"/>
        <v>0</v>
      </c>
      <c r="L79" s="38">
        <f t="shared" si="7"/>
        <v>0</v>
      </c>
      <c r="M79" s="5">
        <f t="shared" si="8"/>
        <v>0</v>
      </c>
      <c r="N79" s="5">
        <f>IF(A79&gt;0,Sailmailconnecttime($A$8:J79,0),0)</f>
        <v>0</v>
      </c>
      <c r="O79" s="36"/>
    </row>
    <row r="80" spans="1:15" ht="12.75">
      <c r="A80" s="10"/>
      <c r="B80" s="11"/>
      <c r="C80" s="11"/>
      <c r="D80" s="12"/>
      <c r="E80" s="13"/>
      <c r="F80" s="12"/>
      <c r="G80" s="12"/>
      <c r="J80" s="5">
        <f t="shared" si="9"/>
        <v>0</v>
      </c>
      <c r="K80" s="5" t="b">
        <f t="shared" si="10"/>
        <v>0</v>
      </c>
      <c r="L80" s="38">
        <f t="shared" si="7"/>
        <v>0</v>
      </c>
      <c r="M80" s="5">
        <f t="shared" si="8"/>
        <v>0</v>
      </c>
      <c r="N80" s="5">
        <f>IF(A80&gt;0,Sailmailconnecttime($A$8:J80,0),0)</f>
        <v>0</v>
      </c>
      <c r="O80" s="36"/>
    </row>
    <row r="81" spans="1:15" ht="12.75">
      <c r="A81" s="10"/>
      <c r="B81" s="11"/>
      <c r="C81" s="11"/>
      <c r="D81" s="12"/>
      <c r="E81" s="13"/>
      <c r="F81" s="12"/>
      <c r="G81" s="12"/>
      <c r="J81" s="5">
        <f t="shared" si="9"/>
        <v>0</v>
      </c>
      <c r="K81" s="5" t="b">
        <f t="shared" si="10"/>
        <v>0</v>
      </c>
      <c r="L81" s="38">
        <f t="shared" si="7"/>
        <v>0</v>
      </c>
      <c r="M81" s="5">
        <f t="shared" si="8"/>
        <v>0</v>
      </c>
      <c r="N81" s="5">
        <f>IF(A81&gt;0,Sailmailconnecttime($A$8:J81,0),0)</f>
        <v>0</v>
      </c>
      <c r="O81" s="36"/>
    </row>
    <row r="82" spans="1:15" ht="12.75">
      <c r="A82" s="10"/>
      <c r="B82" s="11"/>
      <c r="C82" s="11"/>
      <c r="D82" s="12"/>
      <c r="E82" s="13"/>
      <c r="F82" s="12"/>
      <c r="G82" s="12"/>
      <c r="J82" s="5">
        <f t="shared" si="9"/>
        <v>0</v>
      </c>
      <c r="K82" s="5" t="b">
        <f t="shared" si="10"/>
        <v>0</v>
      </c>
      <c r="L82" s="38">
        <f t="shared" si="7"/>
        <v>0</v>
      </c>
      <c r="M82" s="5">
        <f t="shared" si="8"/>
        <v>0</v>
      </c>
      <c r="N82" s="5">
        <f>IF(A82&gt;0,Sailmailconnecttime($A$8:J82,0),0)</f>
        <v>0</v>
      </c>
      <c r="O82" s="36"/>
    </row>
    <row r="83" spans="1:15" ht="12.75">
      <c r="A83" s="10"/>
      <c r="B83" s="11"/>
      <c r="C83" s="11"/>
      <c r="D83" s="12"/>
      <c r="E83" s="13"/>
      <c r="F83" s="12"/>
      <c r="G83" s="12"/>
      <c r="J83" s="5">
        <f t="shared" si="9"/>
        <v>0</v>
      </c>
      <c r="K83" s="5" t="b">
        <f t="shared" si="10"/>
        <v>0</v>
      </c>
      <c r="L83" s="38">
        <f t="shared" si="7"/>
        <v>0</v>
      </c>
      <c r="M83" s="5">
        <f t="shared" si="8"/>
        <v>0</v>
      </c>
      <c r="N83" s="5">
        <f>IF(A83&gt;0,Sailmailconnecttime($A$8:J83,0),0)</f>
        <v>0</v>
      </c>
      <c r="O83" s="36"/>
    </row>
    <row r="84" spans="1:15" ht="12.75">
      <c r="A84" s="10"/>
      <c r="B84" s="11"/>
      <c r="C84" s="11"/>
      <c r="D84" s="12"/>
      <c r="E84" s="13"/>
      <c r="F84" s="12"/>
      <c r="G84" s="12"/>
      <c r="J84" s="5">
        <f t="shared" si="9"/>
        <v>0</v>
      </c>
      <c r="K84" s="5" t="b">
        <f t="shared" si="10"/>
        <v>0</v>
      </c>
      <c r="L84" s="38">
        <f t="shared" si="7"/>
        <v>0</v>
      </c>
      <c r="M84" s="5">
        <f t="shared" si="8"/>
        <v>0</v>
      </c>
      <c r="N84" s="5">
        <f>IF(A84&gt;0,Sailmailconnecttime($A$8:J84,0),0)</f>
        <v>0</v>
      </c>
      <c r="O84" s="36"/>
    </row>
    <row r="85" spans="1:15" ht="12.75">
      <c r="A85" s="10"/>
      <c r="B85" s="11"/>
      <c r="C85" s="11"/>
      <c r="D85" s="12"/>
      <c r="E85" s="13"/>
      <c r="F85" s="12"/>
      <c r="G85" s="12"/>
      <c r="J85" s="5">
        <f t="shared" si="9"/>
        <v>0</v>
      </c>
      <c r="K85" s="5" t="b">
        <f t="shared" si="10"/>
        <v>0</v>
      </c>
      <c r="L85" s="38">
        <f t="shared" si="7"/>
        <v>0</v>
      </c>
      <c r="M85" s="5">
        <f t="shared" si="8"/>
        <v>0</v>
      </c>
      <c r="N85" s="5">
        <f>IF(A85&gt;0,Sailmailconnecttime($A$8:J85,0),0)</f>
        <v>0</v>
      </c>
      <c r="O85" s="36"/>
    </row>
    <row r="86" spans="1:15" ht="12.75">
      <c r="A86" s="10"/>
      <c r="B86" s="11"/>
      <c r="C86" s="11"/>
      <c r="D86" s="12"/>
      <c r="E86" s="13"/>
      <c r="F86" s="12"/>
      <c r="G86" s="12"/>
      <c r="J86" s="5">
        <f t="shared" si="9"/>
        <v>0</v>
      </c>
      <c r="K86" s="5" t="b">
        <f t="shared" si="10"/>
        <v>0</v>
      </c>
      <c r="L86" s="38">
        <f t="shared" si="7"/>
        <v>0</v>
      </c>
      <c r="M86" s="5">
        <f t="shared" si="8"/>
        <v>0</v>
      </c>
      <c r="N86" s="5">
        <f>IF(A86&gt;0,Sailmailconnecttime($A$8:J86,0),0)</f>
        <v>0</v>
      </c>
      <c r="O86" s="36"/>
    </row>
    <row r="87" spans="1:15" ht="12.75">
      <c r="A87" s="10"/>
      <c r="B87" s="11"/>
      <c r="C87" s="11"/>
      <c r="D87" s="12"/>
      <c r="E87" s="13"/>
      <c r="F87" s="12"/>
      <c r="G87" s="12"/>
      <c r="J87" s="5">
        <f t="shared" si="9"/>
        <v>0</v>
      </c>
      <c r="K87" s="5" t="b">
        <f t="shared" si="10"/>
        <v>0</v>
      </c>
      <c r="L87" s="38">
        <f t="shared" si="7"/>
        <v>0</v>
      </c>
      <c r="M87" s="5">
        <f t="shared" si="8"/>
        <v>0</v>
      </c>
      <c r="N87" s="5">
        <f>IF(A87&gt;0,Sailmailconnecttime($A$8:J87,0),0)</f>
        <v>0</v>
      </c>
      <c r="O87" s="36"/>
    </row>
    <row r="88" spans="1:15" ht="12.75">
      <c r="A88" s="10"/>
      <c r="B88" s="11"/>
      <c r="C88" s="11"/>
      <c r="D88" s="12"/>
      <c r="E88" s="13"/>
      <c r="F88" s="12"/>
      <c r="G88" s="12"/>
      <c r="J88" s="5">
        <f t="shared" si="9"/>
        <v>0</v>
      </c>
      <c r="K88" s="5" t="b">
        <f t="shared" si="10"/>
        <v>0</v>
      </c>
      <c r="L88" s="38">
        <f t="shared" si="7"/>
        <v>0</v>
      </c>
      <c r="M88" s="5">
        <f t="shared" si="8"/>
        <v>0</v>
      </c>
      <c r="N88" s="5">
        <f>IF(A88&gt;0,Sailmailconnecttime($A$8:J88,0),0)</f>
        <v>0</v>
      </c>
      <c r="O88" s="36"/>
    </row>
    <row r="89" spans="1:15" ht="12.75">
      <c r="A89" s="10"/>
      <c r="B89" s="11"/>
      <c r="C89" s="11"/>
      <c r="D89" s="12"/>
      <c r="E89" s="13"/>
      <c r="F89" s="12"/>
      <c r="G89" s="12"/>
      <c r="J89" s="5">
        <f t="shared" si="9"/>
        <v>0</v>
      </c>
      <c r="K89" s="5" t="b">
        <f t="shared" si="10"/>
        <v>0</v>
      </c>
      <c r="L89" s="38">
        <f aca="true" t="shared" si="11" ref="L89:L100">F89+G89</f>
        <v>0</v>
      </c>
      <c r="M89" s="5">
        <f t="shared" si="3"/>
        <v>0</v>
      </c>
      <c r="N89" s="5">
        <f>IF(A89&gt;0,Sailmailconnecttime($A$8:J89,0),0)</f>
        <v>0</v>
      </c>
      <c r="O89" s="36"/>
    </row>
    <row r="90" spans="1:15" ht="12.75">
      <c r="A90" s="10"/>
      <c r="B90" s="11"/>
      <c r="C90" s="11"/>
      <c r="D90" s="12"/>
      <c r="E90" s="13"/>
      <c r="F90" s="12"/>
      <c r="G90" s="12"/>
      <c r="J90" s="5">
        <f t="shared" si="9"/>
        <v>0</v>
      </c>
      <c r="K90" s="5" t="b">
        <f t="shared" si="10"/>
        <v>0</v>
      </c>
      <c r="L90" s="38">
        <f t="shared" si="11"/>
        <v>0</v>
      </c>
      <c r="M90" s="5">
        <f t="shared" si="3"/>
        <v>0</v>
      </c>
      <c r="N90" s="5">
        <f>IF(A90&gt;0,Sailmailconnecttime($A$8:J90,0),0)</f>
        <v>0</v>
      </c>
      <c r="O90" s="36"/>
    </row>
    <row r="91" spans="1:15" ht="12.75">
      <c r="A91" s="10"/>
      <c r="B91" s="11"/>
      <c r="C91" s="11"/>
      <c r="D91" s="12"/>
      <c r="E91" s="13"/>
      <c r="F91" s="12"/>
      <c r="G91" s="12"/>
      <c r="J91" s="5">
        <f t="shared" si="9"/>
        <v>0</v>
      </c>
      <c r="K91" s="5" t="b">
        <f t="shared" si="10"/>
        <v>0</v>
      </c>
      <c r="L91" s="38">
        <f t="shared" si="11"/>
        <v>0</v>
      </c>
      <c r="M91" s="5">
        <f t="shared" si="3"/>
        <v>0</v>
      </c>
      <c r="N91" s="5">
        <f>IF(A91&gt;0,Sailmailconnecttime($A$8:J91,0),0)</f>
        <v>0</v>
      </c>
      <c r="O91" s="36"/>
    </row>
    <row r="92" spans="1:15" ht="12.75">
      <c r="A92" s="10"/>
      <c r="B92" s="11"/>
      <c r="C92" s="11"/>
      <c r="D92" s="12"/>
      <c r="E92" s="13"/>
      <c r="F92" s="12"/>
      <c r="G92" s="12"/>
      <c r="J92" s="5">
        <f t="shared" si="9"/>
        <v>0</v>
      </c>
      <c r="K92" s="5" t="b">
        <f t="shared" si="10"/>
        <v>0</v>
      </c>
      <c r="L92" s="38">
        <f t="shared" si="11"/>
        <v>0</v>
      </c>
      <c r="M92" s="5">
        <f t="shared" si="3"/>
        <v>0</v>
      </c>
      <c r="N92" s="5">
        <f>IF(A92&gt;0,Sailmailconnecttime($A$8:J92,0),0)</f>
        <v>0</v>
      </c>
      <c r="O92" s="36"/>
    </row>
    <row r="93" spans="1:15" ht="12.75">
      <c r="A93" s="10"/>
      <c r="B93" s="11"/>
      <c r="C93" s="11"/>
      <c r="D93" s="12"/>
      <c r="E93" s="13"/>
      <c r="F93" s="12"/>
      <c r="G93" s="12"/>
      <c r="J93" s="5">
        <f t="shared" si="9"/>
        <v>0</v>
      </c>
      <c r="K93" s="5" t="b">
        <f t="shared" si="10"/>
        <v>0</v>
      </c>
      <c r="L93" s="38">
        <f t="shared" si="11"/>
        <v>0</v>
      </c>
      <c r="M93" s="5">
        <f t="shared" si="3"/>
        <v>0</v>
      </c>
      <c r="N93" s="5">
        <f>IF(A93&gt;0,Sailmailconnecttime($A$8:J93,0),0)</f>
        <v>0</v>
      </c>
      <c r="O93" s="36"/>
    </row>
    <row r="94" spans="1:15" ht="12.75">
      <c r="A94" s="10"/>
      <c r="B94" s="11"/>
      <c r="C94" s="11"/>
      <c r="D94" s="12"/>
      <c r="E94" s="13"/>
      <c r="F94" s="12"/>
      <c r="G94" s="12"/>
      <c r="J94" s="5">
        <f t="shared" si="9"/>
        <v>0</v>
      </c>
      <c r="K94" s="5" t="b">
        <f t="shared" si="10"/>
        <v>0</v>
      </c>
      <c r="L94" s="38">
        <f t="shared" si="11"/>
        <v>0</v>
      </c>
      <c r="M94" s="5">
        <f t="shared" si="3"/>
        <v>0</v>
      </c>
      <c r="N94" s="5">
        <f>IF(A94&gt;0,Sailmailconnecttime($A$8:J94,0),0)</f>
        <v>0</v>
      </c>
      <c r="O94" s="36"/>
    </row>
    <row r="95" spans="1:15" ht="12.75">
      <c r="A95" s="10"/>
      <c r="B95" s="11"/>
      <c r="C95" s="11"/>
      <c r="D95" s="12"/>
      <c r="E95" s="13"/>
      <c r="F95" s="12"/>
      <c r="G95" s="12"/>
      <c r="J95" s="5">
        <f t="shared" si="9"/>
        <v>0</v>
      </c>
      <c r="K95" s="5" t="b">
        <f t="shared" si="10"/>
        <v>0</v>
      </c>
      <c r="L95" s="38">
        <f t="shared" si="11"/>
        <v>0</v>
      </c>
      <c r="M95" s="5">
        <f t="shared" si="3"/>
        <v>0</v>
      </c>
      <c r="N95" s="5">
        <f>IF(A95&gt;0,Sailmailconnecttime($A$8:J95,0),0)</f>
        <v>0</v>
      </c>
      <c r="O95" s="36"/>
    </row>
    <row r="96" spans="1:15" ht="12.75">
      <c r="A96" s="10"/>
      <c r="B96" s="11"/>
      <c r="C96" s="11"/>
      <c r="D96" s="12"/>
      <c r="E96" s="13"/>
      <c r="F96" s="12"/>
      <c r="G96" s="12"/>
      <c r="J96" s="5">
        <f t="shared" si="9"/>
        <v>0</v>
      </c>
      <c r="K96" s="5" t="b">
        <f t="shared" si="10"/>
        <v>0</v>
      </c>
      <c r="L96" s="38">
        <f t="shared" si="11"/>
        <v>0</v>
      </c>
      <c r="M96" s="5">
        <f t="shared" si="3"/>
        <v>0</v>
      </c>
      <c r="N96" s="5">
        <f>IF(A96&gt;0,Sailmailconnecttime($A$8:J96,0),0)</f>
        <v>0</v>
      </c>
      <c r="O96" s="36"/>
    </row>
    <row r="97" spans="1:15" ht="12.75">
      <c r="A97" s="10"/>
      <c r="B97" s="11"/>
      <c r="C97" s="11"/>
      <c r="D97" s="12"/>
      <c r="E97" s="13"/>
      <c r="F97" s="12"/>
      <c r="G97" s="12"/>
      <c r="J97" s="5">
        <f t="shared" si="9"/>
        <v>0</v>
      </c>
      <c r="K97" s="5" t="b">
        <f t="shared" si="10"/>
        <v>0</v>
      </c>
      <c r="L97" s="38">
        <f t="shared" si="11"/>
        <v>0</v>
      </c>
      <c r="M97" s="5">
        <f aca="true" t="shared" si="12" ref="M97:M114">IF(J97&gt;0,L97/J97/60*8,0)</f>
        <v>0</v>
      </c>
      <c r="N97" s="5">
        <f>IF(A97&gt;0,Sailmailconnecttime($A$8:J97,0),0)</f>
        <v>0</v>
      </c>
      <c r="O97" s="36"/>
    </row>
    <row r="98" spans="1:15" ht="12.75">
      <c r="A98" s="10"/>
      <c r="B98" s="11"/>
      <c r="C98" s="11"/>
      <c r="D98" s="12"/>
      <c r="E98" s="13"/>
      <c r="F98" s="12"/>
      <c r="G98" s="12"/>
      <c r="J98" s="5">
        <f t="shared" si="9"/>
        <v>0</v>
      </c>
      <c r="K98" s="5" t="b">
        <f t="shared" si="10"/>
        <v>0</v>
      </c>
      <c r="L98" s="38">
        <f t="shared" si="11"/>
        <v>0</v>
      </c>
      <c r="M98" s="5">
        <f t="shared" si="12"/>
        <v>0</v>
      </c>
      <c r="N98" s="5">
        <f>IF(A98&gt;0,Sailmailconnecttime($A$8:J98,0),0)</f>
        <v>0</v>
      </c>
      <c r="O98" s="36"/>
    </row>
    <row r="99" spans="1:15" ht="12.75">
      <c r="A99" s="10"/>
      <c r="B99" s="11"/>
      <c r="C99" s="11"/>
      <c r="D99" s="12"/>
      <c r="E99" s="13"/>
      <c r="F99" s="12"/>
      <c r="G99" s="12"/>
      <c r="J99" s="5">
        <f t="shared" si="9"/>
        <v>0</v>
      </c>
      <c r="K99" s="5" t="b">
        <f t="shared" si="10"/>
        <v>0</v>
      </c>
      <c r="L99" s="38">
        <f t="shared" si="11"/>
        <v>0</v>
      </c>
      <c r="M99" s="5">
        <f t="shared" si="12"/>
        <v>0</v>
      </c>
      <c r="N99" s="5">
        <f>IF(A99&gt;0,Sailmailconnecttime($A$8:J99,0),0)</f>
        <v>0</v>
      </c>
      <c r="O99" s="36"/>
    </row>
    <row r="100" spans="1:15" ht="12.75">
      <c r="A100" s="10"/>
      <c r="B100" s="11"/>
      <c r="C100" s="11"/>
      <c r="D100" s="12"/>
      <c r="E100" s="13"/>
      <c r="F100" s="12"/>
      <c r="G100" s="12"/>
      <c r="J100" s="5">
        <f t="shared" si="9"/>
        <v>0</v>
      </c>
      <c r="K100" s="5" t="b">
        <f t="shared" si="10"/>
        <v>0</v>
      </c>
      <c r="L100" s="38">
        <f t="shared" si="11"/>
        <v>0</v>
      </c>
      <c r="M100" s="5">
        <f t="shared" si="12"/>
        <v>0</v>
      </c>
      <c r="N100" s="5">
        <f>IF(A100&gt;0,Sailmailconnecttime($A$8:J100,0),0)</f>
        <v>0</v>
      </c>
      <c r="O100" s="36"/>
    </row>
    <row r="101" spans="1:15" ht="12.75">
      <c r="A101" s="10"/>
      <c r="B101" s="11"/>
      <c r="C101" s="11"/>
      <c r="D101" s="12"/>
      <c r="E101" s="13"/>
      <c r="F101" s="12"/>
      <c r="G101" s="12"/>
      <c r="J101" s="5">
        <f t="shared" si="9"/>
        <v>0</v>
      </c>
      <c r="K101" s="5" t="b">
        <f t="shared" si="10"/>
        <v>0</v>
      </c>
      <c r="L101" s="38">
        <f aca="true" t="shared" si="13" ref="L101:L114">F101+G101</f>
        <v>0</v>
      </c>
      <c r="M101" s="5">
        <f t="shared" si="12"/>
        <v>0</v>
      </c>
      <c r="N101" s="5">
        <f>IF(A101&gt;0,Sailmailconnecttime($A$8:J101,0),0)</f>
        <v>0</v>
      </c>
      <c r="O101" s="36"/>
    </row>
    <row r="102" spans="1:15" ht="12.75">
      <c r="A102" s="10"/>
      <c r="B102" s="11"/>
      <c r="C102" s="11"/>
      <c r="D102" s="12"/>
      <c r="E102" s="13"/>
      <c r="F102" s="12"/>
      <c r="G102" s="12"/>
      <c r="J102" s="5">
        <f t="shared" si="9"/>
        <v>0</v>
      </c>
      <c r="K102" s="5" t="b">
        <f t="shared" si="10"/>
        <v>0</v>
      </c>
      <c r="L102" s="38">
        <f t="shared" si="13"/>
        <v>0</v>
      </c>
      <c r="M102" s="5">
        <f t="shared" si="12"/>
        <v>0</v>
      </c>
      <c r="N102" s="5">
        <f>IF(A102&gt;0,Sailmailconnecttime($A$8:J102,0),0)</f>
        <v>0</v>
      </c>
      <c r="O102" s="36"/>
    </row>
    <row r="103" spans="1:15" ht="12.75">
      <c r="A103" s="10"/>
      <c r="B103" s="11"/>
      <c r="C103" s="11"/>
      <c r="D103" s="12"/>
      <c r="E103" s="13"/>
      <c r="F103" s="12"/>
      <c r="G103" s="12"/>
      <c r="J103" s="5">
        <f t="shared" si="9"/>
        <v>0</v>
      </c>
      <c r="K103" s="5" t="b">
        <f t="shared" si="10"/>
        <v>0</v>
      </c>
      <c r="L103" s="38">
        <f t="shared" si="13"/>
        <v>0</v>
      </c>
      <c r="M103" s="5">
        <f t="shared" si="12"/>
        <v>0</v>
      </c>
      <c r="N103" s="5">
        <f>IF(A103&gt;0,Sailmailconnecttime($A$8:J103,0),0)</f>
        <v>0</v>
      </c>
      <c r="O103" s="36"/>
    </row>
    <row r="104" spans="1:15" ht="12.75">
      <c r="A104" s="10"/>
      <c r="B104" s="11"/>
      <c r="C104" s="11"/>
      <c r="D104" s="12"/>
      <c r="E104" s="13"/>
      <c r="F104" s="12"/>
      <c r="G104" s="12"/>
      <c r="J104" s="5">
        <f t="shared" si="9"/>
        <v>0</v>
      </c>
      <c r="K104" s="5" t="b">
        <f t="shared" si="10"/>
        <v>0</v>
      </c>
      <c r="L104" s="38">
        <f t="shared" si="13"/>
        <v>0</v>
      </c>
      <c r="M104" s="5">
        <f t="shared" si="12"/>
        <v>0</v>
      </c>
      <c r="N104" s="5">
        <f>IF(A104&gt;0,Sailmailconnecttime($A$8:J104,0),0)</f>
        <v>0</v>
      </c>
      <c r="O104" s="36"/>
    </row>
    <row r="105" spans="1:15" ht="12.75">
      <c r="A105" s="10"/>
      <c r="B105" s="11"/>
      <c r="C105" s="11"/>
      <c r="D105" s="12"/>
      <c r="E105" s="13"/>
      <c r="F105" s="12"/>
      <c r="G105" s="12"/>
      <c r="J105" s="5">
        <f t="shared" si="9"/>
        <v>0</v>
      </c>
      <c r="K105" s="5" t="b">
        <f t="shared" si="10"/>
        <v>0</v>
      </c>
      <c r="L105" s="38">
        <f t="shared" si="13"/>
        <v>0</v>
      </c>
      <c r="M105" s="5">
        <f t="shared" si="12"/>
        <v>0</v>
      </c>
      <c r="N105" s="5">
        <f>IF(A105&gt;0,Sailmailconnecttime($A$8:J105,0),0)</f>
        <v>0</v>
      </c>
      <c r="O105" s="36"/>
    </row>
    <row r="106" spans="1:15" ht="12.75">
      <c r="A106" s="10"/>
      <c r="B106" s="11"/>
      <c r="C106" s="11"/>
      <c r="D106" s="12"/>
      <c r="E106" s="13"/>
      <c r="F106" s="12"/>
      <c r="G106" s="12"/>
      <c r="J106" s="5">
        <f t="shared" si="9"/>
        <v>0</v>
      </c>
      <c r="K106" s="5" t="b">
        <f t="shared" si="10"/>
        <v>0</v>
      </c>
      <c r="L106" s="38">
        <f t="shared" si="13"/>
        <v>0</v>
      </c>
      <c r="M106" s="5">
        <f t="shared" si="12"/>
        <v>0</v>
      </c>
      <c r="N106" s="5">
        <f>IF(A106&gt;0,Sailmailconnecttime($A$8:J106,0),0)</f>
        <v>0</v>
      </c>
      <c r="O106" s="36"/>
    </row>
    <row r="107" spans="1:15" ht="12.75">
      <c r="A107" s="10"/>
      <c r="B107" s="11"/>
      <c r="C107" s="11"/>
      <c r="D107" s="12"/>
      <c r="E107" s="13"/>
      <c r="F107" s="12"/>
      <c r="G107" s="12"/>
      <c r="J107" s="5">
        <f t="shared" si="9"/>
        <v>0</v>
      </c>
      <c r="K107" s="5" t="b">
        <f t="shared" si="10"/>
        <v>0</v>
      </c>
      <c r="L107" s="38">
        <f t="shared" si="13"/>
        <v>0</v>
      </c>
      <c r="M107" s="5">
        <f t="shared" si="12"/>
        <v>0</v>
      </c>
      <c r="N107" s="5">
        <f>IF(A107&gt;0,Sailmailconnecttime($A$8:J107,0),0)</f>
        <v>0</v>
      </c>
      <c r="O107" s="36"/>
    </row>
    <row r="108" spans="1:15" ht="12.75">
      <c r="A108" s="10"/>
      <c r="B108" s="11"/>
      <c r="C108" s="11"/>
      <c r="D108" s="12"/>
      <c r="E108" s="13"/>
      <c r="F108" s="12"/>
      <c r="G108" s="12"/>
      <c r="J108" s="5">
        <f t="shared" si="9"/>
        <v>0</v>
      </c>
      <c r="K108" s="5" t="b">
        <f t="shared" si="10"/>
        <v>0</v>
      </c>
      <c r="L108" s="38">
        <f t="shared" si="13"/>
        <v>0</v>
      </c>
      <c r="M108" s="5">
        <f t="shared" si="12"/>
        <v>0</v>
      </c>
      <c r="N108" s="5">
        <f>IF(A108&gt;0,Sailmailconnecttime($A$8:J108,0),0)</f>
        <v>0</v>
      </c>
      <c r="O108" s="36"/>
    </row>
    <row r="109" spans="1:15" ht="12.75">
      <c r="A109" s="10"/>
      <c r="B109" s="11"/>
      <c r="C109" s="11"/>
      <c r="D109" s="12"/>
      <c r="E109" s="13"/>
      <c r="F109" s="12"/>
      <c r="G109" s="12"/>
      <c r="J109" s="5">
        <f t="shared" si="9"/>
        <v>0</v>
      </c>
      <c r="K109" s="5" t="b">
        <f t="shared" si="10"/>
        <v>0</v>
      </c>
      <c r="L109" s="38">
        <f t="shared" si="13"/>
        <v>0</v>
      </c>
      <c r="M109" s="5">
        <f t="shared" si="12"/>
        <v>0</v>
      </c>
      <c r="N109" s="5">
        <f>IF(A109&gt;0,Sailmailconnecttime($A$8:J109,0),0)</f>
        <v>0</v>
      </c>
      <c r="O109" s="36"/>
    </row>
    <row r="110" spans="1:15" ht="12.75">
      <c r="A110" s="10"/>
      <c r="B110" s="11"/>
      <c r="C110" s="11"/>
      <c r="D110" s="12"/>
      <c r="E110" s="13"/>
      <c r="F110" s="12"/>
      <c r="G110" s="12"/>
      <c r="J110" s="5">
        <f t="shared" si="9"/>
        <v>0</v>
      </c>
      <c r="K110" s="5" t="b">
        <f t="shared" si="10"/>
        <v>0</v>
      </c>
      <c r="L110" s="38">
        <f t="shared" si="13"/>
        <v>0</v>
      </c>
      <c r="M110" s="5">
        <f t="shared" si="12"/>
        <v>0</v>
      </c>
      <c r="N110" s="5">
        <f>IF(A110&gt;0,Sailmailconnecttime($A$8:J110,0),0)</f>
        <v>0</v>
      </c>
      <c r="O110" s="36"/>
    </row>
    <row r="111" spans="1:15" ht="12.75">
      <c r="A111" s="10"/>
      <c r="B111" s="11"/>
      <c r="C111" s="11"/>
      <c r="D111" s="12"/>
      <c r="E111" s="13"/>
      <c r="F111" s="12"/>
      <c r="G111" s="12"/>
      <c r="J111" s="5">
        <f t="shared" si="9"/>
        <v>0</v>
      </c>
      <c r="K111" s="5" t="b">
        <f t="shared" si="10"/>
        <v>0</v>
      </c>
      <c r="L111" s="38">
        <f t="shared" si="13"/>
        <v>0</v>
      </c>
      <c r="M111" s="5">
        <f t="shared" si="12"/>
        <v>0</v>
      </c>
      <c r="N111" s="5">
        <f>IF(A111&gt;0,Sailmailconnecttime($A$8:J111,0),0)</f>
        <v>0</v>
      </c>
      <c r="O111" s="36"/>
    </row>
    <row r="112" spans="1:15" ht="12.75">
      <c r="A112" s="10"/>
      <c r="B112" s="11"/>
      <c r="C112" s="11"/>
      <c r="D112" s="12"/>
      <c r="E112" s="13"/>
      <c r="F112" s="12"/>
      <c r="G112" s="12"/>
      <c r="J112" s="5">
        <f t="shared" si="9"/>
        <v>0</v>
      </c>
      <c r="K112" s="5" t="b">
        <f t="shared" si="10"/>
        <v>0</v>
      </c>
      <c r="L112" s="38">
        <f t="shared" si="13"/>
        <v>0</v>
      </c>
      <c r="M112" s="5">
        <f t="shared" si="12"/>
        <v>0</v>
      </c>
      <c r="N112" s="5">
        <f>IF(A112&gt;0,Sailmailconnecttime($A$8:J112,0),0)</f>
        <v>0</v>
      </c>
      <c r="O112" s="36"/>
    </row>
    <row r="113" spans="1:15" ht="12.75">
      <c r="A113" s="10"/>
      <c r="B113" s="11"/>
      <c r="C113" s="11"/>
      <c r="D113" s="12"/>
      <c r="E113" s="13"/>
      <c r="F113" s="12"/>
      <c r="G113" s="12"/>
      <c r="J113" s="5">
        <f t="shared" si="9"/>
        <v>0</v>
      </c>
      <c r="K113" s="5" t="b">
        <f t="shared" si="10"/>
        <v>0</v>
      </c>
      <c r="L113" s="38">
        <f t="shared" si="13"/>
        <v>0</v>
      </c>
      <c r="M113" s="5">
        <f t="shared" si="12"/>
        <v>0</v>
      </c>
      <c r="N113" s="5">
        <f>IF(A113&gt;0,Sailmailconnecttime($A$8:J113,0),0)</f>
        <v>0</v>
      </c>
      <c r="O113" s="36"/>
    </row>
    <row r="114" spans="1:15" ht="12.75">
      <c r="A114" s="10"/>
      <c r="B114" s="11"/>
      <c r="C114" s="11"/>
      <c r="D114" s="12"/>
      <c r="E114" s="13"/>
      <c r="F114" s="12"/>
      <c r="G114" s="12"/>
      <c r="J114" s="5">
        <f t="shared" si="9"/>
        <v>0</v>
      </c>
      <c r="K114" s="5" t="b">
        <f t="shared" si="10"/>
        <v>0</v>
      </c>
      <c r="L114" s="38">
        <f t="shared" si="13"/>
        <v>0</v>
      </c>
      <c r="M114" s="5">
        <f t="shared" si="12"/>
        <v>0</v>
      </c>
      <c r="N114" s="5">
        <f>IF(A114&gt;0,Sailmailconnecttime($A$8:J114,0),0)</f>
        <v>0</v>
      </c>
      <c r="O114" s="36"/>
    </row>
    <row r="115" spans="1:7" ht="12.75">
      <c r="A115" s="10"/>
      <c r="B115" s="11"/>
      <c r="C115" s="11"/>
      <c r="D115" s="12"/>
      <c r="E115" s="13"/>
      <c r="F115" s="12"/>
      <c r="G115" s="12"/>
    </row>
    <row r="116" spans="5:13" ht="12.75">
      <c r="E116" s="6" t="s">
        <v>6</v>
      </c>
      <c r="F116">
        <f>SUM(F15:F115)</f>
        <v>0</v>
      </c>
      <c r="G116">
        <f>SUM(G15:G115)</f>
        <v>0</v>
      </c>
      <c r="J116" s="5">
        <f>SUM(J15:J115)</f>
        <v>0</v>
      </c>
      <c r="L116" s="38">
        <f>SUM(L15:L115)</f>
        <v>0</v>
      </c>
      <c r="M116" s="5">
        <f>SUM(M15:M115)</f>
        <v>0</v>
      </c>
    </row>
  </sheetData>
  <sheetProtection sheet="1" objects="1" scenarios="1" formatCells="0" formatColumns="0" insertRows="0"/>
  <mergeCells count="4">
    <mergeCell ref="F1:G1"/>
    <mergeCell ref="F6:G6"/>
    <mergeCell ref="B6:C6"/>
    <mergeCell ref="F2:G2"/>
  </mergeCells>
  <dataValidations count="1">
    <dataValidation type="list" allowBlank="1" showInputMessage="1" showErrorMessage="1" sqref="D8:D114">
      <formula1>Callsign</formula1>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codeName="Sheet2"/>
  <dimension ref="A1:C17"/>
  <sheetViews>
    <sheetView workbookViewId="0" topLeftCell="A1">
      <selection activeCell="A1" sqref="A1"/>
    </sheetView>
  </sheetViews>
  <sheetFormatPr defaultColWidth="9.140625" defaultRowHeight="12.75"/>
  <cols>
    <col min="1" max="1" width="22.421875" style="0" bestFit="1" customWidth="1"/>
    <col min="2" max="2" width="10.57421875" style="0" bestFit="1" customWidth="1"/>
    <col min="3" max="3" width="95.7109375" style="0" bestFit="1" customWidth="1"/>
  </cols>
  <sheetData>
    <row r="1" spans="1:3" ht="19.5">
      <c r="A1" s="26" t="s">
        <v>15</v>
      </c>
      <c r="B1" s="26" t="s">
        <v>16</v>
      </c>
      <c r="C1" s="26" t="s">
        <v>17</v>
      </c>
    </row>
    <row r="2" spans="1:3" ht="19.5">
      <c r="A2" s="29" t="s">
        <v>51</v>
      </c>
      <c r="B2" s="27" t="s">
        <v>18</v>
      </c>
      <c r="C2" s="27" t="s">
        <v>19</v>
      </c>
    </row>
    <row r="3" spans="1:3" ht="15">
      <c r="A3" s="30" t="s">
        <v>20</v>
      </c>
      <c r="B3" s="28" t="s">
        <v>21</v>
      </c>
      <c r="C3" s="28" t="s">
        <v>22</v>
      </c>
    </row>
    <row r="4" spans="1:3" ht="19.5">
      <c r="A4" s="29" t="s">
        <v>52</v>
      </c>
      <c r="B4" s="27" t="s">
        <v>23</v>
      </c>
      <c r="C4" s="27" t="s">
        <v>24</v>
      </c>
    </row>
    <row r="5" spans="1:3" ht="19.5">
      <c r="A5" s="29" t="s">
        <v>53</v>
      </c>
      <c r="B5" s="27" t="s">
        <v>25</v>
      </c>
      <c r="C5" s="27" t="s">
        <v>26</v>
      </c>
    </row>
    <row r="6" spans="1:3" ht="19.5">
      <c r="A6" s="29" t="s">
        <v>54</v>
      </c>
      <c r="B6" s="27" t="s">
        <v>27</v>
      </c>
      <c r="C6" s="28" t="s">
        <v>28</v>
      </c>
    </row>
    <row r="7" spans="1:3" ht="19.5">
      <c r="A7" s="29" t="s">
        <v>55</v>
      </c>
      <c r="B7" s="27" t="s">
        <v>29</v>
      </c>
      <c r="C7" s="27" t="s">
        <v>30</v>
      </c>
    </row>
    <row r="8" spans="1:3" ht="19.5">
      <c r="A8" s="29" t="s">
        <v>56</v>
      </c>
      <c r="B8" s="27" t="s">
        <v>31</v>
      </c>
      <c r="C8" s="27" t="s">
        <v>32</v>
      </c>
    </row>
    <row r="9" spans="1:3" ht="19.5">
      <c r="A9" s="30" t="s">
        <v>57</v>
      </c>
      <c r="B9" s="27" t="s">
        <v>33</v>
      </c>
      <c r="C9" s="27" t="s">
        <v>34</v>
      </c>
    </row>
    <row r="10" spans="1:3" ht="19.5">
      <c r="A10" s="30" t="s">
        <v>58</v>
      </c>
      <c r="B10" s="27" t="s">
        <v>35</v>
      </c>
      <c r="C10" s="28" t="s">
        <v>36</v>
      </c>
    </row>
    <row r="11" spans="1:3" ht="19.5">
      <c r="A11" s="29" t="s">
        <v>59</v>
      </c>
      <c r="B11" s="27" t="s">
        <v>37</v>
      </c>
      <c r="C11" s="27" t="s">
        <v>38</v>
      </c>
    </row>
    <row r="12" spans="1:3" ht="19.5">
      <c r="A12" s="30" t="s">
        <v>60</v>
      </c>
      <c r="B12" s="27" t="s">
        <v>39</v>
      </c>
      <c r="C12" s="27" t="s">
        <v>40</v>
      </c>
    </row>
    <row r="13" spans="1:3" ht="19.5">
      <c r="A13" s="29" t="s">
        <v>61</v>
      </c>
      <c r="B13" s="28" t="s">
        <v>41</v>
      </c>
      <c r="C13" s="28" t="s">
        <v>42</v>
      </c>
    </row>
    <row r="14" spans="1:3" ht="15">
      <c r="A14" s="30" t="s">
        <v>62</v>
      </c>
      <c r="B14" s="28" t="s">
        <v>43</v>
      </c>
      <c r="C14" s="28" t="s">
        <v>44</v>
      </c>
    </row>
    <row r="15" spans="1:3" ht="15">
      <c r="A15" s="30" t="s">
        <v>63</v>
      </c>
      <c r="B15" s="28" t="s">
        <v>45</v>
      </c>
      <c r="C15" s="28" t="s">
        <v>46</v>
      </c>
    </row>
    <row r="16" spans="1:3" ht="15">
      <c r="A16" s="30" t="s">
        <v>64</v>
      </c>
      <c r="B16" s="28" t="s">
        <v>47</v>
      </c>
      <c r="C16" s="28" t="s">
        <v>48</v>
      </c>
    </row>
    <row r="17" spans="1:3" ht="15">
      <c r="A17" s="30" t="s">
        <v>65</v>
      </c>
      <c r="B17" s="28" t="s">
        <v>49</v>
      </c>
      <c r="C17" s="28" t="s">
        <v>50</v>
      </c>
    </row>
  </sheetData>
  <sheetProtection sheet="1" objects="1" scenarios="1" selectLockedCells="1" selectUn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Stevenson</dc:creator>
  <cp:keywords/>
  <dc:description/>
  <cp:lastModifiedBy>John Stevenson</cp:lastModifiedBy>
  <dcterms:created xsi:type="dcterms:W3CDTF">2005-01-15T20:16:11Z</dcterms:created>
  <dcterms:modified xsi:type="dcterms:W3CDTF">2007-03-17T14:05:20Z</dcterms:modified>
  <cp:category/>
  <cp:version/>
  <cp:contentType/>
  <cp:contentStatus/>
</cp:coreProperties>
</file>